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ompetitor Roster" sheetId="2" state="visible" r:id="rId2"/>
    <sheet xmlns:r="http://schemas.openxmlformats.org/officeDocument/2006/relationships" name="Competitor Matrix" sheetId="3" state="visible" r:id="rId3"/>
    <sheet xmlns:r="http://schemas.openxmlformats.org/officeDocument/2006/relationships" name="Pricing Detail" sheetId="4" state="visible" r:id="rId4"/>
    <sheet xmlns:r="http://schemas.openxmlformats.org/officeDocument/2006/relationships" name="Gap Analysis" sheetId="5" state="visible" r:id="rId5"/>
    <sheet xmlns:r="http://schemas.openxmlformats.org/officeDocument/2006/relationships" name="Feature Comparison" sheetId="6" state="visible" r:id="rId6"/>
    <sheet xmlns:r="http://schemas.openxmlformats.org/officeDocument/2006/relationships" name="Example Matrix" sheetId="7" state="visible" r:id="rId7"/>
    <sheet xmlns:r="http://schemas.openxmlformats.org/officeDocument/2006/relationships" name="Example Summary" sheetId="8" state="visible" r:id="rId8"/>
    <sheet xmlns:r="http://schemas.openxmlformats.org/officeDocument/2006/relationships" name="Win-Loss Analysis" sheetId="9" state="visible" r:id="rId9"/>
    <sheet xmlns:r="http://schemas.openxmlformats.org/officeDocument/2006/relationships" name="Summary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M YYYY"/>
    <numFmt numFmtId="165" formatCode="0.0"/>
    <numFmt numFmtId="166" formatCode="MMMM YYYY"/>
  </numFmts>
  <fonts count="23">
    <font>
      <name val="Calibri"/>
      <family val="2"/>
      <color theme="1"/>
      <sz val="11"/>
      <scheme val="minor"/>
    </font>
    <font>
      <name val="Arial"/>
      <b val="1"/>
      <color rgb="001B3A5C"/>
      <sz val="18"/>
    </font>
    <font>
      <name val="Arial"/>
      <color rgb="002E8B8B"/>
      <sz val="10"/>
    </font>
    <font>
      <name val="Arial"/>
      <b val="1"/>
      <color rgb="001B3A5C"/>
      <sz val="12"/>
    </font>
    <font>
      <name val="Arial"/>
      <sz val="11"/>
    </font>
    <font>
      <name val="Arial"/>
      <b val="1"/>
      <color rgb="001B3A5C"/>
      <sz val="14"/>
    </font>
    <font>
      <name val="Arial"/>
      <color rgb="006B7280"/>
      <sz val="10"/>
    </font>
    <font>
      <name val="Arial"/>
      <b val="1"/>
      <color rgb="00FFFFFF"/>
      <sz val="11"/>
    </font>
    <font>
      <name val="Arial"/>
      <i val="1"/>
      <color rgb="006B7280"/>
      <sz val="11"/>
    </font>
    <font>
      <name val="Arial"/>
      <b val="1"/>
      <color rgb="002E8B8B"/>
      <sz val="10"/>
    </font>
    <font>
      <name val="Arial"/>
      <b val="1"/>
      <color rgb="002E8B8B"/>
      <sz val="11"/>
    </font>
    <font>
      <name val="Arial"/>
      <b val="1"/>
      <sz val="11"/>
    </font>
    <font>
      <name val="Arial"/>
      <b val="1"/>
      <color rgb="00FFFFFF"/>
      <sz val="12"/>
    </font>
    <font>
      <name val="Arial"/>
      <sz val="9"/>
    </font>
    <font>
      <name val="Arial"/>
      <b val="1"/>
      <color rgb="00FFFFFF"/>
      <sz val="16"/>
    </font>
    <font>
      <name val="Arial"/>
      <color rgb="009CA3AF"/>
      <sz val="10"/>
    </font>
    <font>
      <name val="Arial"/>
      <b val="1"/>
      <color rgb="001B3A5C"/>
      <sz val="9"/>
    </font>
    <font>
      <name val="Arial"/>
      <b val="1"/>
      <color rgb="002E8B8B"/>
      <sz val="12"/>
    </font>
    <font>
      <name val="Arial"/>
      <b val="1"/>
      <color rgb="001B3A5C"/>
      <sz val="10"/>
    </font>
    <font>
      <name val="Arial"/>
      <b val="1"/>
      <color rgb="00DC2626"/>
      <sz val="11"/>
    </font>
    <font>
      <name val="Arial"/>
      <b val="1"/>
      <color rgb="002E8B8B"/>
      <sz val="14"/>
    </font>
    <font>
      <name val="Arial"/>
      <b val="1"/>
      <color rgb="006B7280"/>
      <sz val="10"/>
    </font>
    <font>
      <name val="Arial"/>
      <color rgb="002E8B8B"/>
      <sz val="9"/>
    </font>
  </fonts>
  <fills count="8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2E8B8B"/>
      </patternFill>
    </fill>
    <fill>
      <patternFill patternType="solid">
        <fgColor rgb="00F3F4F6"/>
      </patternFill>
    </fill>
    <fill>
      <patternFill patternType="solid">
        <fgColor rgb="00112840"/>
      </patternFill>
    </fill>
    <fill>
      <patternFill patternType="solid">
        <fgColor rgb="00E6F4F4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2" borderId="0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7" fillId="2" borderId="1" applyAlignment="1" pivotButton="0" quotePrefix="0" xfId="0">
      <alignment horizontal="center" vertical="center"/>
    </xf>
    <xf numFmtId="0" fontId="7" fillId="3" borderId="0" pivotButton="0" quotePrefix="0" xfId="0"/>
    <xf numFmtId="0" fontId="0" fillId="3" borderId="0" pivotButton="0" quotePrefix="0" xfId="0"/>
    <xf numFmtId="9" fontId="11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0" fontId="9" fillId="0" borderId="1" pivotButton="0" quotePrefix="0" xfId="0"/>
    <xf numFmtId="0" fontId="0" fillId="0" borderId="1" pivotButton="0" quotePrefix="0" xfId="0"/>
    <xf numFmtId="0" fontId="10" fillId="0" borderId="1" applyAlignment="1" pivotButton="0" quotePrefix="0" xfId="0">
      <alignment horizontal="center" vertical="center"/>
    </xf>
    <xf numFmtId="0" fontId="12" fillId="5" borderId="1" pivotButton="0" quotePrefix="0" xfId="0"/>
    <xf numFmtId="9" fontId="7" fillId="5" borderId="1" applyAlignment="1" pivotButton="0" quotePrefix="0" xfId="0">
      <alignment horizontal="center" vertical="center"/>
    </xf>
    <xf numFmtId="2" fontId="12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11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11" fillId="0" borderId="1" pivotButton="0" quotePrefix="0" xfId="0"/>
    <xf numFmtId="0" fontId="4" fillId="0" borderId="1" pivotButton="0" quotePrefix="0" xfId="0"/>
    <xf numFmtId="0" fontId="13" fillId="0" borderId="1" applyAlignment="1" pivotButton="0" quotePrefix="0" xfId="0">
      <alignment vertical="top" wrapText="1"/>
    </xf>
    <xf numFmtId="0" fontId="4" fillId="4" borderId="1" pivotButton="0" quotePrefix="0" xfId="0"/>
    <xf numFmtId="0" fontId="11" fillId="4" borderId="1" applyAlignment="1" pivotButton="0" quotePrefix="0" xfId="0">
      <alignment horizontal="center" vertical="center"/>
    </xf>
    <xf numFmtId="0" fontId="13" fillId="4" borderId="1" applyAlignment="1" pivotButton="0" quotePrefix="0" xfId="0">
      <alignment vertical="top" wrapText="1"/>
    </xf>
    <xf numFmtId="0" fontId="14" fillId="5" borderId="0" pivotButton="0" quotePrefix="0" xfId="0"/>
    <xf numFmtId="0" fontId="0" fillId="5" borderId="0" pivotButton="0" quotePrefix="0" xfId="0"/>
    <xf numFmtId="0" fontId="15" fillId="5" borderId="0" pivotButton="0" quotePrefix="0" xfId="0"/>
    <xf numFmtId="0" fontId="16" fillId="6" borderId="1" applyAlignment="1" pivotButton="0" quotePrefix="0" xfId="0">
      <alignment horizontal="center" vertical="center"/>
    </xf>
    <xf numFmtId="2" fontId="10" fillId="0" borderId="1" applyAlignment="1" pivotButton="0" quotePrefix="0" xfId="0">
      <alignment horizontal="center" vertical="center"/>
    </xf>
    <xf numFmtId="0" fontId="7" fillId="5" borderId="0" pivotButton="0" quotePrefix="0" xfId="0"/>
    <xf numFmtId="0" fontId="17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vertical="top" wrapText="1"/>
    </xf>
    <xf numFmtId="0" fontId="11" fillId="0" borderId="0" pivotButton="0" quotePrefix="0" xfId="0"/>
    <xf numFmtId="9" fontId="10" fillId="0" borderId="1" applyAlignment="1" pivotButton="0" quotePrefix="0" xfId="0">
      <alignment horizontal="center" vertical="center"/>
    </xf>
    <xf numFmtId="0" fontId="10" fillId="0" borderId="1" pivotButton="0" quotePrefix="0" xfId="0"/>
    <xf numFmtId="9" fontId="10" fillId="4" borderId="1" applyAlignment="1" pivotButton="0" quotePrefix="0" xfId="0">
      <alignment horizontal="center" vertical="center"/>
    </xf>
    <xf numFmtId="0" fontId="16" fillId="0" borderId="1" applyAlignment="1" pivotButton="0" quotePrefix="0" xfId="0">
      <alignment horizontal="center" vertical="center"/>
    </xf>
    <xf numFmtId="0" fontId="18" fillId="0" borderId="1" pivotButton="0" quotePrefix="0" xfId="0"/>
    <xf numFmtId="165" fontId="10" fillId="0" borderId="1" applyAlignment="1" pivotButton="0" quotePrefix="0" xfId="0">
      <alignment horizontal="center" vertical="center"/>
    </xf>
    <xf numFmtId="165" fontId="11" fillId="0" borderId="1" applyAlignment="1" pivotButton="0" quotePrefix="0" xfId="0">
      <alignment horizontal="center" vertical="center"/>
    </xf>
    <xf numFmtId="2" fontId="17" fillId="0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9" fontId="20" fillId="0" borderId="1" applyAlignment="1" pivotButton="0" quotePrefix="0" xfId="0">
      <alignment horizontal="center" vertical="center"/>
    </xf>
    <xf numFmtId="0" fontId="20" fillId="0" borderId="1" applyAlignment="1" pivotButton="0" quotePrefix="0" xfId="0">
      <alignment horizontal="center" vertical="center"/>
    </xf>
    <xf numFmtId="0" fontId="3" fillId="0" borderId="1" pivotButton="0" quotePrefix="0" xfId="0"/>
    <xf numFmtId="0" fontId="21" fillId="0" borderId="0" applyAlignment="1" pivotButton="0" quotePrefix="0" xfId="0">
      <alignment horizontal="right" vertical="center"/>
    </xf>
    <xf numFmtId="166" fontId="11" fillId="0" borderId="1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3">
    <dxf>
      <fill>
        <patternFill patternType="solid">
          <fgColor rgb="00D1FAE5"/>
        </patternFill>
      </fill>
    </dxf>
    <dxf>
      <fill>
        <patternFill patternType="solid">
          <fgColor rgb="00FECACA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Competitor Analysis Template</t>
        </is>
      </c>
    </row>
    <row r="2">
      <c r="A2" s="2" t="inlineStr">
        <is>
          <t>Dossier Intel — dossierintel.com/templates/competitive-analysis-template/</t>
        </is>
      </c>
    </row>
    <row r="4">
      <c r="A4" s="3" t="inlineStr">
        <is>
          <t>HOW TO USE THIS TEMPLATE</t>
        </is>
      </c>
    </row>
    <row r="6">
      <c r="A6" s="4" t="inlineStr">
        <is>
          <t>1. Start with Example tabs (Tabs 7-8) to see what a completed analysis looks like</t>
        </is>
      </c>
    </row>
    <row r="7">
      <c r="A7" s="4" t="inlineStr">
        <is>
          <t>2. Go to Competitor Roster (Tab 2) — list 3-7 competitors by type + ICP</t>
        </is>
      </c>
    </row>
    <row r="8">
      <c r="A8" s="4" t="inlineStr">
        <is>
          <t>3. Fill in the Competitor Matrix (Tab 3) — score 1-5, cite evidence, set weights</t>
        </is>
      </c>
    </row>
    <row r="9">
      <c r="A9" s="4" t="inlineStr">
        <is>
          <t>4. Check the Pricing Detail tab (Tab 4) for actual pricing structures</t>
        </is>
      </c>
    </row>
    <row r="10">
      <c r="A10" s="4" t="inlineStr">
        <is>
          <t>5. Review Gap Analysis (Tab 5) — auto-shows where you trail the field</t>
        </is>
      </c>
    </row>
    <row r="11">
      <c r="A11" s="4" t="inlineStr">
        <is>
          <t>6. Fill in Feature Comparison (Tab 6) — ✓/✗/Partial grid for product teams</t>
        </is>
      </c>
    </row>
    <row r="12">
      <c r="A12" s="4" t="inlineStr">
        <is>
          <t>7. Log deal outcomes in Win/Loss Analysis (Tab 9) as deals close</t>
        </is>
      </c>
    </row>
    <row r="13">
      <c r="A13" s="4" t="inlineStr">
        <is>
          <t>8. Check Summary Dashboard (Tab 10) for the auto-populated executive view</t>
        </is>
      </c>
    </row>
    <row r="15">
      <c r="A15" s="3" t="inlineStr">
        <is>
          <t>THE SIX SCORING CATEGORIES</t>
        </is>
      </c>
    </row>
    <row r="17">
      <c r="A17" s="4" t="inlineStr">
        <is>
          <t>1. Company Overview: size, funding, headcount, growth stage, geographic reach</t>
        </is>
      </c>
    </row>
    <row r="18">
      <c r="A18" s="4" t="inlineStr">
        <is>
          <t>2. Products &amp; Pricing: core product, pricing model, price points, key differentiators</t>
        </is>
      </c>
    </row>
    <row r="19">
      <c r="A19" s="4" t="inlineStr">
        <is>
          <t>3. Market Position &amp; Sentiment: market share, review scores, customer segments, brand perception</t>
        </is>
      </c>
    </row>
    <row r="20">
      <c r="A20" s="4" t="inlineStr">
        <is>
          <t>4. Financial Health: revenue estimate, growth rate, profitability signals, funding runway</t>
        </is>
      </c>
    </row>
    <row r="21">
      <c r="A21" s="4" t="inlineStr">
        <is>
          <t>5. Marketing &amp; Sales Motion: primary channels, content strategy, sales model, ad spend</t>
        </is>
      </c>
    </row>
    <row r="22">
      <c r="A22" s="4" t="inlineStr">
        <is>
          <t>6. Strategic Trajectory: recent moves, hiring signals, product roadmap hints, likely next move</t>
        </is>
      </c>
    </row>
    <row r="24">
      <c r="A24" s="3" t="inlineStr">
        <is>
          <t>RULES</t>
        </is>
      </c>
    </row>
    <row r="26">
      <c r="A26" s="4" t="inlineStr">
        <is>
          <t>3-7 competitors max. More dilutes focus. Fewer gives a false sense of the landscape.</t>
        </is>
      </c>
    </row>
    <row r="27">
      <c r="A27" s="4" t="inlineStr">
        <is>
          <t>Every score needs an evidence source. Competitor analysis built on assumptions is fiction.</t>
        </is>
      </c>
    </row>
    <row r="28">
      <c r="A28" s="4" t="inlineStr">
        <is>
          <t>Include at least one indirect and one replacement competitor.</t>
        </is>
      </c>
    </row>
    <row r="29">
      <c r="A29" s="4" t="inlineStr">
        <is>
          <t>Set weights BEFORE scoring. Weights reflect your decision, not what is easy to research.</t>
        </is>
      </c>
    </row>
    <row r="30">
      <c r="A30" s="4" t="inlineStr">
        <is>
          <t>Update quarterly. A 6-month-old analysis is a liability, not an asset.</t>
        </is>
      </c>
    </row>
    <row r="32">
      <c r="A32" s="3" t="inlineStr">
        <is>
          <t>COMMON MISTAKES</t>
        </is>
      </c>
    </row>
    <row r="34">
      <c r="A34" s="4" t="inlineStr">
        <is>
          <t>Feature obsession: copying every competitor feature leads to bloated, undifferentiated products.</t>
        </is>
      </c>
    </row>
    <row r="35">
      <c r="A35" s="4" t="inlineStr">
        <is>
          <t>Ignoring indirect competitors: disruption often comes from adjacent categories.</t>
        </is>
      </c>
    </row>
    <row r="36">
      <c r="A36" s="4" t="inlineStr">
        <is>
          <t>Confusing activity with strategy: tracking press releases is not competitive intelligence.</t>
        </is>
      </c>
    </row>
    <row r="37">
      <c r="A37" s="4" t="inlineStr">
        <is>
          <t>One-time analysis: competitive landscapes change. Snapshot without refresh is dangerous.</t>
        </is>
      </c>
    </row>
    <row r="38">
      <c r="A38" s="4" t="inlineStr">
        <is>
          <t>No "so what": filling the matrix without connecting to strategic actions is wasted work.</t>
        </is>
      </c>
    </row>
    <row r="40">
      <c r="A40" s="2" t="inlineStr">
        <is>
          <t>Full methodology: dossierintel.com/templates/competitive-analysis-template/</t>
        </is>
      </c>
    </row>
    <row r="41">
      <c r="A41" s="2" t="inlineStr">
        <is>
          <t>Need research done for you? dossierintel.com/services/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1B3A5C"/>
    <outlinePr summaryBelow="1" summaryRight="1"/>
    <pageSetUpPr/>
  </sheetPr>
  <dimension ref="A1:H3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2" customWidth="1" min="4" max="4"/>
    <col width="3" customWidth="1" min="5" max="5"/>
    <col width="30" customWidth="1" min="6" max="6"/>
    <col width="12" customWidth="1" min="7" max="7"/>
    <col width="12" customWidth="1" min="8" max="8"/>
  </cols>
  <sheetData>
    <row r="1" ht="36" customHeight="1">
      <c r="A1" s="37" t="inlineStr">
        <is>
          <t>COMPETITIVE ANALYSIS DASHBOARD</t>
        </is>
      </c>
    </row>
    <row r="2">
      <c r="A2" s="39" t="inlineStr">
        <is>
          <t>Auto-populated from Competitor Matrix and Gap Analysis. Print or screenshot for executive review.</t>
        </is>
      </c>
    </row>
    <row r="4">
      <c r="A4" s="7" t="inlineStr">
        <is>
          <t>CATEGORY AVERAGES (Your scores vs field average)</t>
        </is>
      </c>
    </row>
    <row r="5">
      <c r="A5" s="49" t="inlineStr"/>
      <c r="B5" s="49" t="inlineStr">
        <is>
          <t>Category</t>
        </is>
      </c>
      <c r="C5" s="49" t="inlineStr">
        <is>
          <t>Your Avg</t>
        </is>
      </c>
      <c r="D5" s="49" t="inlineStr">
        <is>
          <t>Field Avg</t>
        </is>
      </c>
      <c r="E5" s="49" t="inlineStr"/>
      <c r="F5" s="49" t="inlineStr">
        <is>
          <t>Category</t>
        </is>
      </c>
      <c r="G5" s="49" t="inlineStr">
        <is>
          <t>Your Avg</t>
        </is>
      </c>
      <c r="H5" s="49" t="inlineStr">
        <is>
          <t>Field Avg</t>
        </is>
      </c>
    </row>
    <row r="6">
      <c r="A6" s="29" t="n">
        <v>1</v>
      </c>
      <c r="B6" s="50" t="inlineStr">
        <is>
          <t>COMPANY OVERVIEW</t>
        </is>
      </c>
      <c r="C6" s="51">
        <f>IFERROR('Competitor Matrix'!C10,"")</f>
        <v/>
      </c>
      <c r="D6" s="52">
        <f>IFERROR(AVERAGE('Competitor Matrix'!D10:H10),"")</f>
        <v/>
      </c>
      <c r="E6" s="29" t="n">
        <v>2</v>
      </c>
      <c r="F6" s="50" t="inlineStr">
        <is>
          <t>PRODUCTS &amp; PRICING</t>
        </is>
      </c>
      <c r="G6" s="51">
        <f>IFERROR('Competitor Matrix'!C16,"")</f>
        <v/>
      </c>
      <c r="H6" s="52">
        <f>IFERROR(AVERAGE('Competitor Matrix'!D16:H16),"")</f>
        <v/>
      </c>
    </row>
    <row r="7">
      <c r="A7" s="29" t="n">
        <v>3</v>
      </c>
      <c r="B7" s="50" t="inlineStr">
        <is>
          <t>MARKET POSITION &amp; SENTIMENT</t>
        </is>
      </c>
      <c r="C7" s="51">
        <f>IFERROR('Competitor Matrix'!C22,"")</f>
        <v/>
      </c>
      <c r="D7" s="52">
        <f>IFERROR(AVERAGE('Competitor Matrix'!D22:H22),"")</f>
        <v/>
      </c>
      <c r="E7" s="29" t="n">
        <v>4</v>
      </c>
      <c r="F7" s="50" t="inlineStr">
        <is>
          <t>FINANCIAL HEALTH</t>
        </is>
      </c>
      <c r="G7" s="51">
        <f>IFERROR('Competitor Matrix'!C27,"")</f>
        <v/>
      </c>
      <c r="H7" s="52">
        <f>IFERROR(AVERAGE('Competitor Matrix'!D27:H27),"")</f>
        <v/>
      </c>
    </row>
    <row r="8">
      <c r="A8" s="29" t="n">
        <v>5</v>
      </c>
      <c r="B8" s="50" t="inlineStr">
        <is>
          <t>MARKETING &amp; SALES MOTION</t>
        </is>
      </c>
      <c r="C8" s="51">
        <f>IFERROR('Competitor Matrix'!C33,"")</f>
        <v/>
      </c>
      <c r="D8" s="52">
        <f>IFERROR(AVERAGE('Competitor Matrix'!D33:H33),"")</f>
        <v/>
      </c>
      <c r="E8" s="29" t="n">
        <v>6</v>
      </c>
      <c r="F8" s="50" t="inlineStr">
        <is>
          <t>STRATEGIC TRAJECTORY</t>
        </is>
      </c>
      <c r="G8" s="51">
        <f>IFERROR('Competitor Matrix'!C39,"")</f>
        <v/>
      </c>
      <c r="H8" s="52">
        <f>IFERROR(AVERAGE('Competitor Matrix'!D39:H39),"")</f>
        <v/>
      </c>
    </row>
    <row r="9" ht="8" customHeight="1"/>
    <row r="10">
      <c r="A10" s="7" t="inlineStr">
        <is>
          <t>WEIGHTED TOTAL SCORES</t>
        </is>
      </c>
    </row>
    <row r="11">
      <c r="A11" s="40" t="inlineStr"/>
      <c r="B11" s="40" t="inlineStr">
        <is>
          <t>Competitor</t>
        </is>
      </c>
      <c r="C11" s="40" t="inlineStr">
        <is>
          <t>Weighted Score</t>
        </is>
      </c>
      <c r="D11" s="40" t="inlineStr"/>
      <c r="E11" s="40" t="inlineStr"/>
      <c r="F11" s="40" t="inlineStr"/>
      <c r="G11" s="40" t="inlineStr"/>
      <c r="H11" s="40" t="inlineStr"/>
    </row>
    <row r="12">
      <c r="A12" s="29" t="n">
        <v>1</v>
      </c>
      <c r="B12" s="31" t="inlineStr">
        <is>
          <t>You</t>
        </is>
      </c>
      <c r="C12" s="53">
        <f>IFERROR('Competitor Matrix'!C40,"")</f>
        <v/>
      </c>
      <c r="D12" s="23" t="n"/>
      <c r="E12" s="23" t="n"/>
      <c r="F12" s="23" t="n"/>
      <c r="G12" s="23" t="n"/>
      <c r="H12" s="23" t="n"/>
    </row>
    <row r="13">
      <c r="A13" s="29" t="n">
        <v>2</v>
      </c>
      <c r="B13" s="31" t="inlineStr">
        <is>
          <t>Comp 1</t>
        </is>
      </c>
      <c r="C13" s="53">
        <f>IFERROR('Competitor Matrix'!D40,"")</f>
        <v/>
      </c>
      <c r="D13" s="23" t="n"/>
      <c r="E13" s="23" t="n"/>
      <c r="F13" s="23" t="n"/>
      <c r="G13" s="23" t="n"/>
      <c r="H13" s="23" t="n"/>
    </row>
    <row r="14">
      <c r="A14" s="29" t="n">
        <v>3</v>
      </c>
      <c r="B14" s="31" t="inlineStr">
        <is>
          <t>Comp 2</t>
        </is>
      </c>
      <c r="C14" s="53">
        <f>IFERROR('Competitor Matrix'!E40,"")</f>
        <v/>
      </c>
      <c r="D14" s="23" t="n"/>
      <c r="E14" s="23" t="n"/>
      <c r="F14" s="23" t="n"/>
      <c r="G14" s="23" t="n"/>
      <c r="H14" s="23" t="n"/>
    </row>
    <row r="15">
      <c r="A15" s="29" t="n">
        <v>4</v>
      </c>
      <c r="B15" s="31" t="inlineStr">
        <is>
          <t>Comp 3</t>
        </is>
      </c>
      <c r="C15" s="53">
        <f>IFERROR('Competitor Matrix'!F40,"")</f>
        <v/>
      </c>
      <c r="D15" s="23" t="n"/>
      <c r="E15" s="23" t="n"/>
      <c r="F15" s="23" t="n"/>
      <c r="G15" s="23" t="n"/>
      <c r="H15" s="23" t="n"/>
    </row>
    <row r="16">
      <c r="A16" s="29" t="n">
        <v>5</v>
      </c>
      <c r="B16" s="31" t="inlineStr">
        <is>
          <t>Comp 4</t>
        </is>
      </c>
      <c r="C16" s="53">
        <f>IFERROR('Competitor Matrix'!G40,"")</f>
        <v/>
      </c>
      <c r="D16" s="23" t="n"/>
      <c r="E16" s="23" t="n"/>
      <c r="F16" s="23" t="n"/>
      <c r="G16" s="23" t="n"/>
      <c r="H16" s="23" t="n"/>
    </row>
    <row r="17">
      <c r="A17" s="29" t="n">
        <v>6</v>
      </c>
      <c r="B17" s="31" t="inlineStr">
        <is>
          <t>Comp 5</t>
        </is>
      </c>
      <c r="C17" s="53">
        <f>IFERROR('Competitor Matrix'!H40,"")</f>
        <v/>
      </c>
      <c r="D17" s="23" t="n"/>
      <c r="E17" s="23" t="n"/>
      <c r="F17" s="23" t="n"/>
      <c r="G17" s="23" t="n"/>
      <c r="H17" s="23" t="n"/>
    </row>
    <row r="18" ht="8" customHeight="1"/>
    <row r="19">
      <c r="A19" s="7" t="inlineStr">
        <is>
          <t>TOP COMPETITIVE GAPS (auto-populated from Gap Analysis)</t>
        </is>
      </c>
    </row>
    <row r="20">
      <c r="A20" s="54" t="inlineStr">
        <is>
          <t>#</t>
        </is>
      </c>
      <c r="B20" s="54" t="inlineStr">
        <is>
          <t>Dimension</t>
        </is>
      </c>
      <c r="C20" s="54" t="inlineStr">
        <is>
          <t>Your Score</t>
        </is>
      </c>
      <c r="D20" s="54" t="inlineStr">
        <is>
          <t>Best Score</t>
        </is>
      </c>
      <c r="E20" s="54" t="inlineStr"/>
      <c r="F20" s="54" t="inlineStr">
        <is>
          <t>Gap</t>
        </is>
      </c>
      <c r="G20" s="54" t="inlineStr">
        <is>
          <t>Priority</t>
        </is>
      </c>
      <c r="H20" s="54" t="inlineStr">
        <is>
          <t>Action</t>
        </is>
      </c>
    </row>
    <row r="21">
      <c r="A21" s="29" t="n">
        <v>1</v>
      </c>
      <c r="B21" s="11">
        <f>IFERROR(INDEX('Gap Analysis'!A6:A33,MATCH(LARGE('Gap Analysis'!D6:D33,1),'Gap Analysis'!D6:D33,0)),"")</f>
        <v/>
      </c>
      <c r="C21" s="29">
        <f>IFERROR(INDEX('Gap Analysis'!B6:B33,MATCH(LARGE('Gap Analysis'!D6:D33,1),'Gap Analysis'!D6:D33,0)),"")</f>
        <v/>
      </c>
      <c r="D21" s="29">
        <f>IFERROR(INDEX('Gap Analysis'!C6:C33,MATCH(LARGE('Gap Analysis'!D6:D33,1),'Gap Analysis'!D6:D33,0)),"")</f>
        <v/>
      </c>
      <c r="E21" s="23" t="n"/>
      <c r="F21" s="55">
        <f>IFERROR(LARGE('Gap Analysis'!D6:D33,1),"")</f>
        <v/>
      </c>
      <c r="G21" s="17">
        <f>IFERROR(INDEX('Gap Analysis'!E6:E33,MATCH(LARGE('Gap Analysis'!D6:D33,1),'Gap Analysis'!D6:D33,0)),"")</f>
        <v/>
      </c>
      <c r="H21" s="11">
        <f>IFERROR(INDEX('Gap Analysis'!F6:F33,MATCH(LARGE('Gap Analysis'!D6:D33,1),'Gap Analysis'!D6:D33,0)),"")</f>
        <v/>
      </c>
    </row>
    <row r="22">
      <c r="A22" s="29" t="n">
        <v>2</v>
      </c>
      <c r="B22" s="11">
        <f>IFERROR(INDEX('Gap Analysis'!A6:A33,MATCH(LARGE('Gap Analysis'!D6:D33,2),'Gap Analysis'!D6:D33,0)),"")</f>
        <v/>
      </c>
      <c r="C22" s="29">
        <f>IFERROR(INDEX('Gap Analysis'!B6:B33,MATCH(LARGE('Gap Analysis'!D6:D33,2),'Gap Analysis'!D6:D33,0)),"")</f>
        <v/>
      </c>
      <c r="D22" s="29">
        <f>IFERROR(INDEX('Gap Analysis'!C6:C33,MATCH(LARGE('Gap Analysis'!D6:D33,2),'Gap Analysis'!D6:D33,0)),"")</f>
        <v/>
      </c>
      <c r="E22" s="23" t="n"/>
      <c r="F22" s="55">
        <f>IFERROR(LARGE('Gap Analysis'!D6:D33,2),"")</f>
        <v/>
      </c>
      <c r="G22" s="17">
        <f>IFERROR(INDEX('Gap Analysis'!E6:E33,MATCH(LARGE('Gap Analysis'!D6:D33,2),'Gap Analysis'!D6:D33,0)),"")</f>
        <v/>
      </c>
      <c r="H22" s="11">
        <f>IFERROR(INDEX('Gap Analysis'!F6:F33,MATCH(LARGE('Gap Analysis'!D6:D33,2),'Gap Analysis'!D6:D33,0)),"")</f>
        <v/>
      </c>
    </row>
    <row r="23">
      <c r="A23" s="29" t="n">
        <v>3</v>
      </c>
      <c r="B23" s="11">
        <f>IFERROR(INDEX('Gap Analysis'!A6:A33,MATCH(LARGE('Gap Analysis'!D6:D33,3),'Gap Analysis'!D6:D33,0)),"")</f>
        <v/>
      </c>
      <c r="C23" s="29">
        <f>IFERROR(INDEX('Gap Analysis'!B6:B33,MATCH(LARGE('Gap Analysis'!D6:D33,3),'Gap Analysis'!D6:D33,0)),"")</f>
        <v/>
      </c>
      <c r="D23" s="29">
        <f>IFERROR(INDEX('Gap Analysis'!C6:C33,MATCH(LARGE('Gap Analysis'!D6:D33,3),'Gap Analysis'!D6:D33,0)),"")</f>
        <v/>
      </c>
      <c r="E23" s="23" t="n"/>
      <c r="F23" s="55">
        <f>IFERROR(LARGE('Gap Analysis'!D6:D33,3),"")</f>
        <v/>
      </c>
      <c r="G23" s="17">
        <f>IFERROR(INDEX('Gap Analysis'!E6:E33,MATCH(LARGE('Gap Analysis'!D6:D33,3),'Gap Analysis'!D6:D33,0)),"")</f>
        <v/>
      </c>
      <c r="H23" s="11">
        <f>IFERROR(INDEX('Gap Analysis'!F6:F33,MATCH(LARGE('Gap Analysis'!D6:D33,3),'Gap Analysis'!D6:D33,0)),"")</f>
        <v/>
      </c>
    </row>
    <row r="24">
      <c r="A24" s="29" t="n">
        <v>4</v>
      </c>
      <c r="B24" s="11">
        <f>IFERROR(INDEX('Gap Analysis'!A6:A33,MATCH(LARGE('Gap Analysis'!D6:D33,4),'Gap Analysis'!D6:D33,0)),"")</f>
        <v/>
      </c>
      <c r="C24" s="29">
        <f>IFERROR(INDEX('Gap Analysis'!B6:B33,MATCH(LARGE('Gap Analysis'!D6:D33,4),'Gap Analysis'!D6:D33,0)),"")</f>
        <v/>
      </c>
      <c r="D24" s="29">
        <f>IFERROR(INDEX('Gap Analysis'!C6:C33,MATCH(LARGE('Gap Analysis'!D6:D33,4),'Gap Analysis'!D6:D33,0)),"")</f>
        <v/>
      </c>
      <c r="E24" s="23" t="n"/>
      <c r="F24" s="55">
        <f>IFERROR(LARGE('Gap Analysis'!D6:D33,4),"")</f>
        <v/>
      </c>
      <c r="G24" s="17">
        <f>IFERROR(INDEX('Gap Analysis'!E6:E33,MATCH(LARGE('Gap Analysis'!D6:D33,4),'Gap Analysis'!D6:D33,0)),"")</f>
        <v/>
      </c>
      <c r="H24" s="11">
        <f>IFERROR(INDEX('Gap Analysis'!F6:F33,MATCH(LARGE('Gap Analysis'!D6:D33,4),'Gap Analysis'!D6:D33,0)),"")</f>
        <v/>
      </c>
    </row>
    <row r="25">
      <c r="A25" s="29" t="n">
        <v>5</v>
      </c>
      <c r="B25" s="11">
        <f>IFERROR(INDEX('Gap Analysis'!A6:A33,MATCH(LARGE('Gap Analysis'!D6:D33,5),'Gap Analysis'!D6:D33,0)),"")</f>
        <v/>
      </c>
      <c r="C25" s="29">
        <f>IFERROR(INDEX('Gap Analysis'!B6:B33,MATCH(LARGE('Gap Analysis'!D6:D33,5),'Gap Analysis'!D6:D33,0)),"")</f>
        <v/>
      </c>
      <c r="D25" s="29">
        <f>IFERROR(INDEX('Gap Analysis'!C6:C33,MATCH(LARGE('Gap Analysis'!D6:D33,5),'Gap Analysis'!D6:D33,0)),"")</f>
        <v/>
      </c>
      <c r="E25" s="23" t="n"/>
      <c r="F25" s="55">
        <f>IFERROR(LARGE('Gap Analysis'!D6:D33,5),"")</f>
        <v/>
      </c>
      <c r="G25" s="17">
        <f>IFERROR(INDEX('Gap Analysis'!E6:E33,MATCH(LARGE('Gap Analysis'!D6:D33,5),'Gap Analysis'!D6:D33,0)),"")</f>
        <v/>
      </c>
      <c r="H25" s="11">
        <f>IFERROR(INDEX('Gap Analysis'!F6:F33,MATCH(LARGE('Gap Analysis'!D6:D33,5),'Gap Analysis'!D6:D33,0)),"")</f>
        <v/>
      </c>
    </row>
    <row r="26" ht="8" customHeight="1"/>
    <row r="27">
      <c r="A27" s="7" t="inlineStr">
        <is>
          <t>WIN/LOSS METRICS (auto-populated from Win/Loss Analysis)</t>
        </is>
      </c>
    </row>
    <row r="28">
      <c r="A28" s="31" t="inlineStr">
        <is>
          <t>Win Rate:</t>
        </is>
      </c>
      <c r="B28" s="62" t="n"/>
      <c r="C28" s="56">
        <f>'Win-Loss Analysis'!C28</f>
        <v/>
      </c>
      <c r="D28" s="31" t="inlineStr">
        <is>
          <t>Deals:</t>
        </is>
      </c>
      <c r="E28" s="62" t="n"/>
      <c r="F28" s="57">
        <f>'Win-Loss Analysis'!C27</f>
        <v/>
      </c>
      <c r="G28" s="31" t="inlineStr">
        <is>
          <t>Top Competitor:</t>
        </is>
      </c>
      <c r="H28" s="62" t="n"/>
    </row>
    <row r="29" ht="8" customHeight="1"/>
    <row r="30">
      <c r="A30" s="42" t="inlineStr">
        <is>
          <t>KEY STRATEGIC TAKEAWAYS</t>
        </is>
      </c>
    </row>
    <row r="31" ht="30" customHeight="1">
      <c r="A31" s="43" t="inlineStr">
        <is>
          <t>1.</t>
        </is>
      </c>
      <c r="B31" s="11" t="n"/>
      <c r="C31" s="63" t="n"/>
      <c r="D31" s="63" t="n"/>
      <c r="E31" s="63" t="n"/>
      <c r="F31" s="63" t="n"/>
      <c r="G31" s="63" t="n"/>
      <c r="H31" s="62" t="n"/>
    </row>
    <row r="32" ht="30" customHeight="1">
      <c r="A32" s="43" t="inlineStr">
        <is>
          <t>2.</t>
        </is>
      </c>
      <c r="B32" s="11" t="n"/>
      <c r="C32" s="63" t="n"/>
      <c r="D32" s="63" t="n"/>
      <c r="E32" s="63" t="n"/>
      <c r="F32" s="63" t="n"/>
      <c r="G32" s="63" t="n"/>
      <c r="H32" s="62" t="n"/>
    </row>
    <row r="33" ht="30" customHeight="1">
      <c r="A33" s="43" t="inlineStr">
        <is>
          <t>3.</t>
        </is>
      </c>
      <c r="B33" s="11" t="n"/>
      <c r="C33" s="63" t="n"/>
      <c r="D33" s="63" t="n"/>
      <c r="E33" s="63" t="n"/>
      <c r="F33" s="63" t="n"/>
      <c r="G33" s="63" t="n"/>
      <c r="H33" s="62" t="n"/>
    </row>
    <row r="34" ht="8" customHeight="1"/>
    <row r="35" ht="30" customHeight="1">
      <c r="A35" s="14" t="inlineStr">
        <is>
          <t>FOCUS AREA:</t>
        </is>
      </c>
      <c r="C35" s="58" t="n"/>
      <c r="D35" s="63" t="n"/>
      <c r="E35" s="63" t="n"/>
      <c r="F35" s="63" t="n"/>
      <c r="G35" s="63" t="n"/>
      <c r="H35" s="62" t="n"/>
    </row>
    <row r="36" ht="8" customHeight="1"/>
    <row r="37">
      <c r="A37" s="59" t="inlineStr">
        <is>
          <t>LAST REVIEWED:</t>
        </is>
      </c>
      <c r="D37" s="60" t="n"/>
      <c r="F37" s="59" t="inlineStr">
        <is>
          <t>NEXT REVIEW DUE:</t>
        </is>
      </c>
      <c r="H37" s="60" t="n"/>
    </row>
    <row r="39">
      <c r="A39" s="61" t="inlineStr">
        <is>
          <t>Dossier Intel — dossierintel.com/templates/competitive-analysis-template/</t>
        </is>
      </c>
    </row>
  </sheetData>
  <mergeCells count="18">
    <mergeCell ref="A4:H4"/>
    <mergeCell ref="F37:G37"/>
    <mergeCell ref="B32:H32"/>
    <mergeCell ref="A30:H30"/>
    <mergeCell ref="A39:H39"/>
    <mergeCell ref="A37:C37"/>
    <mergeCell ref="A2:H2"/>
    <mergeCell ref="A10:H10"/>
    <mergeCell ref="A28:B28"/>
    <mergeCell ref="D28:E28"/>
    <mergeCell ref="A19:H19"/>
    <mergeCell ref="G28:H28"/>
    <mergeCell ref="C35:H35"/>
    <mergeCell ref="B33:H33"/>
    <mergeCell ref="A1:H1"/>
    <mergeCell ref="A27:H27"/>
    <mergeCell ref="B31:H31"/>
    <mergeCell ref="A35:B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8B8B"/>
    <outlinePr summaryBelow="1" summaryRight="1"/>
    <pageSetUpPr/>
  </sheetPr>
  <dimension ref="A1:J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6" customWidth="1" min="2" max="2"/>
    <col width="22" customWidth="1" min="3" max="3"/>
    <col width="12" customWidth="1" min="4" max="4"/>
    <col width="14" customWidth="1" min="5" max="5"/>
    <col width="18" customWidth="1" min="6" max="6"/>
    <col width="20" customWidth="1" min="7" max="7"/>
    <col width="18" customWidth="1" min="8" max="8"/>
    <col width="20" customWidth="1" min="9" max="9"/>
    <col width="22" customWidth="1" min="10" max="10"/>
  </cols>
  <sheetData>
    <row r="1">
      <c r="A1" s="5" t="inlineStr">
        <is>
          <t>Competitor Roster</t>
        </is>
      </c>
    </row>
    <row r="2">
      <c r="A2" s="6" t="inlineStr">
        <is>
          <t>List competitors before analyzing. Include at least one of each type (Direct, Indirect, Replacement).</t>
        </is>
      </c>
    </row>
    <row r="4">
      <c r="A4" s="7" t="inlineStr">
        <is>
          <t>YOUR COMPANY (baseline)</t>
        </is>
      </c>
    </row>
    <row r="5">
      <c r="A5" s="9" t="inlineStr">
        <is>
          <t>Company Name</t>
        </is>
      </c>
      <c r="B5" s="9" t="inlineStr">
        <is>
          <t>Type</t>
        </is>
      </c>
      <c r="C5" s="9" t="inlineStr">
        <is>
          <t>Website</t>
        </is>
      </c>
      <c r="D5" s="9" t="inlineStr">
        <is>
          <t>Founded</t>
        </is>
      </c>
      <c r="E5" s="9" t="inlineStr">
        <is>
          <t>HQ</t>
        </is>
      </c>
      <c r="F5" s="9" t="inlineStr">
        <is>
          <t>Funding/Revenue</t>
        </is>
      </c>
      <c r="G5" s="9" t="inlineStr">
        <is>
          <t>Primary ICP</t>
        </is>
      </c>
      <c r="H5" s="9" t="inlineStr">
        <is>
          <t>Size Target</t>
        </is>
      </c>
      <c r="I5" s="9" t="inlineStr">
        <is>
          <t>Segment Dominated</t>
        </is>
      </c>
      <c r="J5" s="9" t="inlineStr">
        <is>
          <t>Source</t>
        </is>
      </c>
    </row>
    <row r="6">
      <c r="A6" s="10" t="inlineStr">
        <is>
          <t>[Your Company]</t>
        </is>
      </c>
      <c r="B6" s="11" t="n"/>
      <c r="C6" s="11" t="n"/>
      <c r="D6" s="11" t="n"/>
      <c r="E6" s="11" t="n"/>
      <c r="F6" s="11" t="n"/>
      <c r="G6" s="11" t="n"/>
      <c r="H6" s="11" t="n"/>
      <c r="I6" s="11" t="n"/>
      <c r="J6" s="11" t="n"/>
    </row>
    <row r="8">
      <c r="A8" s="7" t="inlineStr">
        <is>
          <t>COMPETITORS</t>
        </is>
      </c>
    </row>
    <row r="9">
      <c r="A9" s="9" t="inlineStr">
        <is>
          <t>Company Name</t>
        </is>
      </c>
      <c r="B9" s="9" t="inlineStr">
        <is>
          <t>Type</t>
        </is>
      </c>
      <c r="C9" s="9" t="inlineStr">
        <is>
          <t>Website</t>
        </is>
      </c>
      <c r="D9" s="9" t="inlineStr">
        <is>
          <t>Founded</t>
        </is>
      </c>
      <c r="E9" s="9" t="inlineStr">
        <is>
          <t>HQ</t>
        </is>
      </c>
      <c r="F9" s="9" t="inlineStr">
        <is>
          <t>Funding/Revenue</t>
        </is>
      </c>
      <c r="G9" s="9" t="inlineStr">
        <is>
          <t>Primary ICP</t>
        </is>
      </c>
      <c r="H9" s="9" t="inlineStr">
        <is>
          <t>Size Target</t>
        </is>
      </c>
      <c r="I9" s="9" t="inlineStr">
        <is>
          <t>Segment Dominated</t>
        </is>
      </c>
      <c r="J9" s="9" t="inlineStr">
        <is>
          <t>Source</t>
        </is>
      </c>
    </row>
    <row r="10">
      <c r="A10" s="11" t="n"/>
      <c r="B10" s="11" t="n"/>
      <c r="C10" s="11" t="n"/>
      <c r="D10" s="11" t="n"/>
      <c r="E10" s="11" t="n"/>
      <c r="F10" s="11" t="n"/>
      <c r="G10" s="11" t="n"/>
      <c r="H10" s="11" t="n"/>
      <c r="I10" s="11" t="n"/>
      <c r="J10" s="11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1" t="n"/>
      <c r="I16" s="11" t="n"/>
      <c r="J16" s="11" t="n"/>
    </row>
  </sheetData>
  <mergeCells count="4">
    <mergeCell ref="A1:J1"/>
    <mergeCell ref="A4:J4"/>
    <mergeCell ref="A8:J8"/>
    <mergeCell ref="A2:J2"/>
  </mergeCells>
  <dataValidations count="1">
    <dataValidation sqref="B10:B16" showDropDown="0" showInputMessage="0" showErrorMessage="0" allowBlank="0" type="list">
      <formula1>"Direct,Indirect,Replacement"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8B8B"/>
    <outlinePr summaryBelow="1" summaryRight="1"/>
    <pageSetUpPr/>
  </sheetPr>
  <dimension ref="A1:J40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5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30" customWidth="1" min="9" max="9"/>
    <col width="14" customWidth="1" min="10" max="10"/>
  </cols>
  <sheetData>
    <row r="1">
      <c r="A1" s="5" t="inlineStr">
        <is>
          <t>Competitor Scorecard Matrix</t>
        </is>
      </c>
    </row>
    <row r="2">
      <c r="A2" s="6" t="inlineStr">
        <is>
          <t>Score 1-5. Set weights per category (must total 100%). Weighted total auto-calculates from YOUR weight cells.</t>
        </is>
      </c>
    </row>
    <row r="4">
      <c r="A4" s="13" t="inlineStr">
        <is>
          <t>Dimension</t>
        </is>
      </c>
      <c r="B4" s="13" t="inlineStr">
        <is>
          <t>Weight</t>
        </is>
      </c>
      <c r="C4" s="13" t="inlineStr">
        <is>
          <t>You</t>
        </is>
      </c>
      <c r="D4" s="13" t="inlineStr">
        <is>
          <t>Comp 1</t>
        </is>
      </c>
      <c r="E4" s="13" t="inlineStr">
        <is>
          <t>Comp 2</t>
        </is>
      </c>
      <c r="F4" s="13" t="inlineStr">
        <is>
          <t>Comp 3</t>
        </is>
      </c>
      <c r="G4" s="13" t="inlineStr">
        <is>
          <t>Comp 4</t>
        </is>
      </c>
      <c r="H4" s="13" t="inlineStr">
        <is>
          <t>Comp 5</t>
        </is>
      </c>
      <c r="I4" s="13" t="inlineStr">
        <is>
          <t>Evidence / Source</t>
        </is>
      </c>
      <c r="J4" s="13" t="inlineStr">
        <is>
          <t>Last Updated</t>
        </is>
      </c>
    </row>
    <row r="5">
      <c r="A5" s="14" t="inlineStr">
        <is>
          <t>COMPANY OVERVIEW</t>
        </is>
      </c>
    </row>
    <row r="6">
      <c r="A6" s="11" t="inlineStr">
        <is>
          <t>Company size (employees)</t>
        </is>
      </c>
      <c r="B6" s="16" t="n">
        <v>0.2</v>
      </c>
      <c r="C6" s="17" t="n"/>
      <c r="D6" s="17" t="n"/>
      <c r="E6" s="17" t="n"/>
      <c r="F6" s="17" t="n"/>
      <c r="G6" s="17" t="n"/>
      <c r="H6" s="17" t="n"/>
      <c r="I6" s="11" t="n"/>
      <c r="J6" s="18" t="n"/>
    </row>
    <row r="7">
      <c r="A7" s="11" t="inlineStr">
        <is>
          <t>Funding / revenue scale</t>
        </is>
      </c>
      <c r="B7" s="19" t="n"/>
      <c r="C7" s="20" t="n"/>
      <c r="D7" s="20" t="n"/>
      <c r="E7" s="20" t="n"/>
      <c r="F7" s="20" t="n"/>
      <c r="G7" s="20" t="n"/>
      <c r="H7" s="20" t="n"/>
      <c r="I7" s="12" t="n"/>
      <c r="J7" s="21" t="n"/>
    </row>
    <row r="8">
      <c r="A8" s="11" t="inlineStr">
        <is>
          <t>Growth stage</t>
        </is>
      </c>
      <c r="B8" s="19" t="n"/>
      <c r="C8" s="17" t="n"/>
      <c r="D8" s="17" t="n"/>
      <c r="E8" s="17" t="n"/>
      <c r="F8" s="17" t="n"/>
      <c r="G8" s="17" t="n"/>
      <c r="H8" s="17" t="n"/>
      <c r="I8" s="11" t="n"/>
      <c r="J8" s="18" t="n"/>
    </row>
    <row r="9">
      <c r="A9" s="11" t="inlineStr">
        <is>
          <t>Geographic reach</t>
        </is>
      </c>
      <c r="B9" s="19" t="n"/>
      <c r="C9" s="20" t="n"/>
      <c r="D9" s="20" t="n"/>
      <c r="E9" s="20" t="n"/>
      <c r="F9" s="20" t="n"/>
      <c r="G9" s="20" t="n"/>
      <c r="H9" s="20" t="n"/>
      <c r="I9" s="12" t="n"/>
      <c r="J9" s="21" t="n"/>
    </row>
    <row r="10">
      <c r="A10" s="22" t="inlineStr">
        <is>
          <t>COMPANY OVERVIEW AVG</t>
        </is>
      </c>
      <c r="B10" s="23" t="n"/>
      <c r="C10" s="24">
        <f>IFERROR(AVERAGE(C6:C9),"")</f>
        <v/>
      </c>
      <c r="D10" s="24">
        <f>IFERROR(AVERAGE(D6:D9),"")</f>
        <v/>
      </c>
      <c r="E10" s="24">
        <f>IFERROR(AVERAGE(E6:E9),"")</f>
        <v/>
      </c>
      <c r="F10" s="24">
        <f>IFERROR(AVERAGE(F6:F9),"")</f>
        <v/>
      </c>
      <c r="G10" s="24">
        <f>IFERROR(AVERAGE(G6:G9),"")</f>
        <v/>
      </c>
      <c r="H10" s="24">
        <f>IFERROR(AVERAGE(H6:H9),"")</f>
        <v/>
      </c>
      <c r="I10" s="23" t="n"/>
      <c r="J10" s="23" t="n"/>
    </row>
    <row r="11">
      <c r="A11" s="14" t="inlineStr">
        <is>
          <t>PRODUCTS &amp; PRICING</t>
        </is>
      </c>
    </row>
    <row r="12">
      <c r="A12" s="11" t="inlineStr">
        <is>
          <t>Core product quality</t>
        </is>
      </c>
      <c r="B12" s="16" t="n">
        <v>0.25</v>
      </c>
      <c r="C12" s="17" t="n"/>
      <c r="D12" s="17" t="n"/>
      <c r="E12" s="17" t="n"/>
      <c r="F12" s="17" t="n"/>
      <c r="G12" s="17" t="n"/>
      <c r="H12" s="17" t="n"/>
      <c r="I12" s="11" t="n"/>
      <c r="J12" s="18" t="n"/>
    </row>
    <row r="13">
      <c r="A13" s="11" t="inlineStr">
        <is>
          <t>Pricing competitiveness</t>
        </is>
      </c>
      <c r="B13" s="19" t="n"/>
      <c r="C13" s="20" t="n"/>
      <c r="D13" s="20" t="n"/>
      <c r="E13" s="20" t="n"/>
      <c r="F13" s="20" t="n"/>
      <c r="G13" s="20" t="n"/>
      <c r="H13" s="20" t="n"/>
      <c r="I13" s="12" t="n"/>
      <c r="J13" s="21" t="n"/>
    </row>
    <row r="14">
      <c r="A14" s="11" t="inlineStr">
        <is>
          <t>Product differentiation</t>
        </is>
      </c>
      <c r="B14" s="19" t="n"/>
      <c r="C14" s="17" t="n"/>
      <c r="D14" s="17" t="n"/>
      <c r="E14" s="17" t="n"/>
      <c r="F14" s="17" t="n"/>
      <c r="G14" s="17" t="n"/>
      <c r="H14" s="17" t="n"/>
      <c r="I14" s="11" t="n"/>
      <c r="J14" s="18" t="n"/>
    </row>
    <row r="15">
      <c r="A15" s="11" t="inlineStr">
        <is>
          <t>Platform / ecosystem strength</t>
        </is>
      </c>
      <c r="B15" s="19" t="n"/>
      <c r="C15" s="20" t="n"/>
      <c r="D15" s="20" t="n"/>
      <c r="E15" s="20" t="n"/>
      <c r="F15" s="20" t="n"/>
      <c r="G15" s="20" t="n"/>
      <c r="H15" s="20" t="n"/>
      <c r="I15" s="12" t="n"/>
      <c r="J15" s="21" t="n"/>
    </row>
    <row r="16">
      <c r="A16" s="22" t="inlineStr">
        <is>
          <t>PRODUCTS &amp; PRICING AVG</t>
        </is>
      </c>
      <c r="B16" s="23" t="n"/>
      <c r="C16" s="24">
        <f>IFERROR(AVERAGE(C12:C15),"")</f>
        <v/>
      </c>
      <c r="D16" s="24">
        <f>IFERROR(AVERAGE(D12:D15),"")</f>
        <v/>
      </c>
      <c r="E16" s="24">
        <f>IFERROR(AVERAGE(E12:E15),"")</f>
        <v/>
      </c>
      <c r="F16" s="24">
        <f>IFERROR(AVERAGE(F12:F15),"")</f>
        <v/>
      </c>
      <c r="G16" s="24">
        <f>IFERROR(AVERAGE(G12:G15),"")</f>
        <v/>
      </c>
      <c r="H16" s="24">
        <f>IFERROR(AVERAGE(H12:H15),"")</f>
        <v/>
      </c>
      <c r="I16" s="23" t="n"/>
      <c r="J16" s="23" t="n"/>
    </row>
    <row r="17">
      <c r="A17" s="14" t="inlineStr">
        <is>
          <t>MARKET POSITION &amp; SENTIMENT</t>
        </is>
      </c>
    </row>
    <row r="18">
      <c r="A18" s="11" t="inlineStr">
        <is>
          <t>Market share / penetration</t>
        </is>
      </c>
      <c r="B18" s="16" t="n">
        <v>0.2</v>
      </c>
      <c r="C18" s="17" t="n"/>
      <c r="D18" s="17" t="n"/>
      <c r="E18" s="17" t="n"/>
      <c r="F18" s="17" t="n"/>
      <c r="G18" s="17" t="n"/>
      <c r="H18" s="17" t="n"/>
      <c r="I18" s="11" t="n"/>
      <c r="J18" s="18" t="n"/>
    </row>
    <row r="19">
      <c r="A19" s="11" t="inlineStr">
        <is>
          <t>Customer reviews (G2, Capterra)</t>
        </is>
      </c>
      <c r="B19" s="19" t="n"/>
      <c r="C19" s="20" t="n"/>
      <c r="D19" s="20" t="n"/>
      <c r="E19" s="20" t="n"/>
      <c r="F19" s="20" t="n"/>
      <c r="G19" s="20" t="n"/>
      <c r="H19" s="20" t="n"/>
      <c r="I19" s="12" t="n"/>
      <c r="J19" s="21" t="n"/>
    </row>
    <row r="20">
      <c r="A20" s="11" t="inlineStr">
        <is>
          <t>Brand perception / awareness</t>
        </is>
      </c>
      <c r="B20" s="19" t="n"/>
      <c r="C20" s="17" t="n"/>
      <c r="D20" s="17" t="n"/>
      <c r="E20" s="17" t="n"/>
      <c r="F20" s="17" t="n"/>
      <c r="G20" s="17" t="n"/>
      <c r="H20" s="17" t="n"/>
      <c r="I20" s="11" t="n"/>
      <c r="J20" s="18" t="n"/>
    </row>
    <row r="21">
      <c r="A21" s="11" t="inlineStr">
        <is>
          <t>Customer segment alignment</t>
        </is>
      </c>
      <c r="B21" s="19" t="n"/>
      <c r="C21" s="20" t="n"/>
      <c r="D21" s="20" t="n"/>
      <c r="E21" s="20" t="n"/>
      <c r="F21" s="20" t="n"/>
      <c r="G21" s="20" t="n"/>
      <c r="H21" s="20" t="n"/>
      <c r="I21" s="12" t="n"/>
      <c r="J21" s="21" t="n"/>
    </row>
    <row r="22">
      <c r="A22" s="22" t="inlineStr">
        <is>
          <t>MARKET POSITION &amp; SENTIMENT AVG</t>
        </is>
      </c>
      <c r="B22" s="23" t="n"/>
      <c r="C22" s="24">
        <f>IFERROR(AVERAGE(C18:C21),"")</f>
        <v/>
      </c>
      <c r="D22" s="24">
        <f>IFERROR(AVERAGE(D18:D21),"")</f>
        <v/>
      </c>
      <c r="E22" s="24">
        <f>IFERROR(AVERAGE(E18:E21),"")</f>
        <v/>
      </c>
      <c r="F22" s="24">
        <f>IFERROR(AVERAGE(F18:F21),"")</f>
        <v/>
      </c>
      <c r="G22" s="24">
        <f>IFERROR(AVERAGE(G18:G21),"")</f>
        <v/>
      </c>
      <c r="H22" s="24">
        <f>IFERROR(AVERAGE(H18:H21),"")</f>
        <v/>
      </c>
      <c r="I22" s="23" t="n"/>
      <c r="J22" s="23" t="n"/>
    </row>
    <row r="23">
      <c r="A23" s="14" t="inlineStr">
        <is>
          <t>FINANCIAL HEALTH</t>
        </is>
      </c>
    </row>
    <row r="24">
      <c r="A24" s="11" t="inlineStr">
        <is>
          <t>Revenue growth rate</t>
        </is>
      </c>
      <c r="B24" s="16" t="n">
        <v>0.1</v>
      </c>
      <c r="C24" s="17" t="n"/>
      <c r="D24" s="17" t="n"/>
      <c r="E24" s="17" t="n"/>
      <c r="F24" s="17" t="n"/>
      <c r="G24" s="17" t="n"/>
      <c r="H24" s="17" t="n"/>
      <c r="I24" s="11" t="n"/>
      <c r="J24" s="18" t="n"/>
    </row>
    <row r="25">
      <c r="A25" s="11" t="inlineStr">
        <is>
          <t>Profitability / burn rate</t>
        </is>
      </c>
      <c r="B25" s="19" t="n"/>
      <c r="C25" s="20" t="n"/>
      <c r="D25" s="20" t="n"/>
      <c r="E25" s="20" t="n"/>
      <c r="F25" s="20" t="n"/>
      <c r="G25" s="20" t="n"/>
      <c r="H25" s="20" t="n"/>
      <c r="I25" s="12" t="n"/>
      <c r="J25" s="21" t="n"/>
    </row>
    <row r="26">
      <c r="A26" s="11" t="inlineStr">
        <is>
          <t>Funding runway / cash position</t>
        </is>
      </c>
      <c r="B26" s="19" t="n"/>
      <c r="C26" s="17" t="n"/>
      <c r="D26" s="17" t="n"/>
      <c r="E26" s="17" t="n"/>
      <c r="F26" s="17" t="n"/>
      <c r="G26" s="17" t="n"/>
      <c r="H26" s="17" t="n"/>
      <c r="I26" s="11" t="n"/>
      <c r="J26" s="18" t="n"/>
    </row>
    <row r="27">
      <c r="A27" s="22" t="inlineStr">
        <is>
          <t>FINANCIAL HEALTH AVG</t>
        </is>
      </c>
      <c r="B27" s="23" t="n"/>
      <c r="C27" s="24">
        <f>IFERROR(AVERAGE(C24:C26),"")</f>
        <v/>
      </c>
      <c r="D27" s="24">
        <f>IFERROR(AVERAGE(D24:D26),"")</f>
        <v/>
      </c>
      <c r="E27" s="24">
        <f>IFERROR(AVERAGE(E24:E26),"")</f>
        <v/>
      </c>
      <c r="F27" s="24">
        <f>IFERROR(AVERAGE(F24:F26),"")</f>
        <v/>
      </c>
      <c r="G27" s="24">
        <f>IFERROR(AVERAGE(G24:G26),"")</f>
        <v/>
      </c>
      <c r="H27" s="24">
        <f>IFERROR(AVERAGE(H24:H26),"")</f>
        <v/>
      </c>
      <c r="I27" s="23" t="n"/>
      <c r="J27" s="23" t="n"/>
    </row>
    <row r="28">
      <c r="A28" s="14" t="inlineStr">
        <is>
          <t>MARKETING &amp; SALES MOTION</t>
        </is>
      </c>
    </row>
    <row r="29">
      <c r="A29" s="11" t="inlineStr">
        <is>
          <t>Primary acquisition channels</t>
        </is>
      </c>
      <c r="B29" s="16" t="n">
        <v>0.15</v>
      </c>
      <c r="C29" s="17" t="n"/>
      <c r="D29" s="17" t="n"/>
      <c r="E29" s="17" t="n"/>
      <c r="F29" s="17" t="n"/>
      <c r="G29" s="17" t="n"/>
      <c r="H29" s="17" t="n"/>
      <c r="I29" s="11" t="n"/>
      <c r="J29" s="18" t="n"/>
    </row>
    <row r="30">
      <c r="A30" s="11" t="inlineStr">
        <is>
          <t>Content / thought leadership</t>
        </is>
      </c>
      <c r="B30" s="19" t="n"/>
      <c r="C30" s="20" t="n"/>
      <c r="D30" s="20" t="n"/>
      <c r="E30" s="20" t="n"/>
      <c r="F30" s="20" t="n"/>
      <c r="G30" s="20" t="n"/>
      <c r="H30" s="20" t="n"/>
      <c r="I30" s="12" t="n"/>
      <c r="J30" s="21" t="n"/>
    </row>
    <row r="31">
      <c r="A31" s="11" t="inlineStr">
        <is>
          <t>Sales model effectiveness</t>
        </is>
      </c>
      <c r="B31" s="19" t="n"/>
      <c r="C31" s="17" t="n"/>
      <c r="D31" s="17" t="n"/>
      <c r="E31" s="17" t="n"/>
      <c r="F31" s="17" t="n"/>
      <c r="G31" s="17" t="n"/>
      <c r="H31" s="17" t="n"/>
      <c r="I31" s="11" t="n"/>
      <c r="J31" s="18" t="n"/>
    </row>
    <row r="32">
      <c r="A32" s="11" t="inlineStr">
        <is>
          <t>Advertising spend / visibility</t>
        </is>
      </c>
      <c r="B32" s="19" t="n"/>
      <c r="C32" s="20" t="n"/>
      <c r="D32" s="20" t="n"/>
      <c r="E32" s="20" t="n"/>
      <c r="F32" s="20" t="n"/>
      <c r="G32" s="20" t="n"/>
      <c r="H32" s="20" t="n"/>
      <c r="I32" s="12" t="n"/>
      <c r="J32" s="21" t="n"/>
    </row>
    <row r="33">
      <c r="A33" s="22" t="inlineStr">
        <is>
          <t>MARKETING &amp; SALES MOTION AVG</t>
        </is>
      </c>
      <c r="B33" s="23" t="n"/>
      <c r="C33" s="24">
        <f>IFERROR(AVERAGE(C29:C32),"")</f>
        <v/>
      </c>
      <c r="D33" s="24">
        <f>IFERROR(AVERAGE(D29:D32),"")</f>
        <v/>
      </c>
      <c r="E33" s="24">
        <f>IFERROR(AVERAGE(E29:E32),"")</f>
        <v/>
      </c>
      <c r="F33" s="24">
        <f>IFERROR(AVERAGE(F29:F32),"")</f>
        <v/>
      </c>
      <c r="G33" s="24">
        <f>IFERROR(AVERAGE(G29:G32),"")</f>
        <v/>
      </c>
      <c r="H33" s="24">
        <f>IFERROR(AVERAGE(H29:H32),"")</f>
        <v/>
      </c>
      <c r="I33" s="23" t="n"/>
      <c r="J33" s="23" t="n"/>
    </row>
    <row r="34">
      <c r="A34" s="14" t="inlineStr">
        <is>
          <t>STRATEGIC TRAJECTORY</t>
        </is>
      </c>
    </row>
    <row r="35">
      <c r="A35" s="11" t="inlineStr">
        <is>
          <t>Recent strategic moves</t>
        </is>
      </c>
      <c r="B35" s="16" t="n">
        <v>0.1</v>
      </c>
      <c r="C35" s="17" t="n"/>
      <c r="D35" s="17" t="n"/>
      <c r="E35" s="17" t="n"/>
      <c r="F35" s="17" t="n"/>
      <c r="G35" s="17" t="n"/>
      <c r="H35" s="17" t="n"/>
      <c r="I35" s="11" t="n"/>
      <c r="J35" s="18" t="n"/>
    </row>
    <row r="36">
      <c r="A36" s="11" t="inlineStr">
        <is>
          <t>Hiring signals / team growth</t>
        </is>
      </c>
      <c r="B36" s="19" t="n"/>
      <c r="C36" s="20" t="n"/>
      <c r="D36" s="20" t="n"/>
      <c r="E36" s="20" t="n"/>
      <c r="F36" s="20" t="n"/>
      <c r="G36" s="20" t="n"/>
      <c r="H36" s="20" t="n"/>
      <c r="I36" s="12" t="n"/>
      <c r="J36" s="21" t="n"/>
    </row>
    <row r="37">
      <c r="A37" s="11" t="inlineStr">
        <is>
          <t>Product roadmap signals</t>
        </is>
      </c>
      <c r="B37" s="19" t="n"/>
      <c r="C37" s="17" t="n"/>
      <c r="D37" s="17" t="n"/>
      <c r="E37" s="17" t="n"/>
      <c r="F37" s="17" t="n"/>
      <c r="G37" s="17" t="n"/>
      <c r="H37" s="17" t="n"/>
      <c r="I37" s="11" t="n"/>
      <c r="J37" s="18" t="n"/>
    </row>
    <row r="38">
      <c r="A38" s="11" t="inlineStr">
        <is>
          <t>Likely next move (1-2 quarters)</t>
        </is>
      </c>
      <c r="B38" s="19" t="n"/>
      <c r="C38" s="20" t="n"/>
      <c r="D38" s="20" t="n"/>
      <c r="E38" s="20" t="n"/>
      <c r="F38" s="20" t="n"/>
      <c r="G38" s="20" t="n"/>
      <c r="H38" s="20" t="n"/>
      <c r="I38" s="12" t="n"/>
      <c r="J38" s="21" t="n"/>
    </row>
    <row r="39">
      <c r="A39" s="22" t="inlineStr">
        <is>
          <t>STRATEGIC TRAJECTORY AVG</t>
        </is>
      </c>
      <c r="B39" s="23" t="n"/>
      <c r="C39" s="24">
        <f>IFERROR(AVERAGE(C35:C38),"")</f>
        <v/>
      </c>
      <c r="D39" s="24">
        <f>IFERROR(AVERAGE(D35:D38),"")</f>
        <v/>
      </c>
      <c r="E39" s="24">
        <f>IFERROR(AVERAGE(E35:E38),"")</f>
        <v/>
      </c>
      <c r="F39" s="24">
        <f>IFERROR(AVERAGE(F35:F38),"")</f>
        <v/>
      </c>
      <c r="G39" s="24">
        <f>IFERROR(AVERAGE(G35:G38),"")</f>
        <v/>
      </c>
      <c r="H39" s="24">
        <f>IFERROR(AVERAGE(H35:H38),"")</f>
        <v/>
      </c>
      <c r="I39" s="23" t="n"/>
      <c r="J39" s="23" t="n"/>
    </row>
    <row r="40">
      <c r="A40" s="25" t="inlineStr">
        <is>
          <t>WEIGHTED TOTAL SCORE</t>
        </is>
      </c>
      <c r="B40" s="26">
        <f>SUM(B6,B12,B18,B24,B29,B35)</f>
        <v/>
      </c>
      <c r="C40" s="27">
        <f>IFERROR(C10*B6+C16*B12+C22*B18+C27*B24+C33*B29+C39*B35,"")</f>
        <v/>
      </c>
      <c r="D40" s="27">
        <f>IFERROR(D10*B6+D16*B12+D22*B18+D27*B24+D33*B29+D39*B35,"")</f>
        <v/>
      </c>
      <c r="E40" s="27">
        <f>IFERROR(E10*B6+E16*B12+E22*B18+E27*B24+E33*B29+E39*B35,"")</f>
        <v/>
      </c>
      <c r="F40" s="27">
        <f>IFERROR(F10*B6+F16*B12+F22*B18+F27*B24+F33*B29+F39*B35,"")</f>
        <v/>
      </c>
      <c r="G40" s="27">
        <f>IFERROR(G10*B6+G16*B12+G22*B18+G27*B24+G33*B29+G39*B35,"")</f>
        <v/>
      </c>
      <c r="H40" s="27">
        <f>IFERROR(H10*B6+H16*B12+H22*B18+H27*B24+H33*B29+H39*B35,"")</f>
        <v/>
      </c>
      <c r="I40" s="28" t="n"/>
      <c r="J40" s="28" t="n"/>
    </row>
  </sheetData>
  <mergeCells count="8">
    <mergeCell ref="A1:J1"/>
    <mergeCell ref="A23:J23"/>
    <mergeCell ref="A5:J5"/>
    <mergeCell ref="A17:J17"/>
    <mergeCell ref="A34:J34"/>
    <mergeCell ref="A2:J2"/>
    <mergeCell ref="A28:J28"/>
    <mergeCell ref="A11:J11"/>
  </mergeCells>
  <conditionalFormatting sqref="C6:H9">
    <cfRule type="cellIs" priority="1" operator="equal" dxfId="0">
      <formula>5</formula>
    </cfRule>
    <cfRule type="cellIs" priority="2" operator="equal" dxfId="1">
      <formula>1</formula>
    </cfRule>
  </conditionalFormatting>
  <conditionalFormatting sqref="C12:H15">
    <cfRule type="cellIs" priority="3" operator="equal" dxfId="0">
      <formula>5</formula>
    </cfRule>
    <cfRule type="cellIs" priority="4" operator="equal" dxfId="1">
      <formula>1</formula>
    </cfRule>
  </conditionalFormatting>
  <conditionalFormatting sqref="C18:H21">
    <cfRule type="cellIs" priority="5" operator="equal" dxfId="0">
      <formula>5</formula>
    </cfRule>
    <cfRule type="cellIs" priority="6" operator="equal" dxfId="1">
      <formula>1</formula>
    </cfRule>
  </conditionalFormatting>
  <conditionalFormatting sqref="C24:H26">
    <cfRule type="cellIs" priority="7" operator="equal" dxfId="0">
      <formula>5</formula>
    </cfRule>
    <cfRule type="cellIs" priority="8" operator="equal" dxfId="1">
      <formula>1</formula>
    </cfRule>
  </conditionalFormatting>
  <conditionalFormatting sqref="C29:H32">
    <cfRule type="cellIs" priority="9" operator="equal" dxfId="0">
      <formula>5</formula>
    </cfRule>
    <cfRule type="cellIs" priority="10" operator="equal" dxfId="1">
      <formula>1</formula>
    </cfRule>
  </conditionalFormatting>
  <conditionalFormatting sqref="C35:H38">
    <cfRule type="cellIs" priority="11" operator="equal" dxfId="0">
      <formula>5</formula>
    </cfRule>
    <cfRule type="cellIs" priority="12" operator="equal" dxfId="1">
      <formula>1</formula>
    </cfRule>
  </conditionalFormatting>
  <dataValidations count="1">
    <dataValidation sqref="C6:H9 C12:H15 C18:H21 C24:H26 C29:H32 C35:H38" showDropDown="0" showInputMessage="0" showErrorMessage="0" allowBlank="0" error="Enter 1-5" type="whole" operator="between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E8B8B"/>
    <outlinePr summaryBelow="1" summaryRight="1"/>
    <pageSetUpPr/>
  </sheetPr>
  <dimension ref="A1:G18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5" t="inlineStr">
        <is>
          <t>Pricing Structure Comparison</t>
        </is>
      </c>
    </row>
    <row r="2">
      <c r="A2" s="6" t="inlineStr">
        <is>
          <t>Document actual pricing, not just a 1-5 score. This is what sales teams need in deal prep.</t>
        </is>
      </c>
    </row>
    <row r="4">
      <c r="A4" s="13" t="inlineStr">
        <is>
          <t>Pricing Dimension</t>
        </is>
      </c>
      <c r="B4" s="13" t="inlineStr">
        <is>
          <t>You</t>
        </is>
      </c>
      <c r="C4" s="13" t="inlineStr">
        <is>
          <t>Comp 1</t>
        </is>
      </c>
      <c r="D4" s="13" t="inlineStr">
        <is>
          <t>Comp 2</t>
        </is>
      </c>
      <c r="E4" s="13" t="inlineStr">
        <is>
          <t>Comp 3</t>
        </is>
      </c>
      <c r="F4" s="13" t="inlineStr">
        <is>
          <t>Comp 4</t>
        </is>
      </c>
      <c r="G4" s="13" t="inlineStr">
        <is>
          <t>Comp 5</t>
        </is>
      </c>
    </row>
    <row r="5">
      <c r="A5" s="11" t="inlineStr">
        <is>
          <t>Pricing model (per-seat / flat / usage / hybrid)</t>
        </is>
      </c>
      <c r="B5" s="11" t="n"/>
      <c r="C5" s="11" t="n"/>
      <c r="D5" s="11" t="n"/>
      <c r="E5" s="11" t="n"/>
      <c r="F5" s="11" t="n"/>
      <c r="G5" s="11" t="n"/>
    </row>
    <row r="6">
      <c r="A6" s="11" t="inlineStr">
        <is>
          <t>Entry-level price (monthly)</t>
        </is>
      </c>
      <c r="B6" s="12" t="n"/>
      <c r="C6" s="12" t="n"/>
      <c r="D6" s="12" t="n"/>
      <c r="E6" s="12" t="n"/>
      <c r="F6" s="12" t="n"/>
      <c r="G6" s="12" t="n"/>
    </row>
    <row r="7">
      <c r="A7" s="11" t="inlineStr">
        <is>
          <t>Entry-level price (annual)</t>
        </is>
      </c>
      <c r="B7" s="11" t="n"/>
      <c r="C7" s="11" t="n"/>
      <c r="D7" s="11" t="n"/>
      <c r="E7" s="11" t="n"/>
      <c r="F7" s="11" t="n"/>
      <c r="G7" s="11" t="n"/>
    </row>
    <row r="8">
      <c r="A8" s="11" t="inlineStr">
        <is>
          <t>Mid-tier price (monthly)</t>
        </is>
      </c>
      <c r="B8" s="12" t="n"/>
      <c r="C8" s="12" t="n"/>
      <c r="D8" s="12" t="n"/>
      <c r="E8" s="12" t="n"/>
      <c r="F8" s="12" t="n"/>
      <c r="G8" s="12" t="n"/>
    </row>
    <row r="9">
      <c r="A9" s="11" t="inlineStr">
        <is>
          <t>Mid-tier price (annual)</t>
        </is>
      </c>
      <c r="B9" s="11" t="n"/>
      <c r="C9" s="11" t="n"/>
      <c r="D9" s="11" t="n"/>
      <c r="E9" s="11" t="n"/>
      <c r="F9" s="11" t="n"/>
      <c r="G9" s="11" t="n"/>
    </row>
    <row r="10">
      <c r="A10" s="11" t="inlineStr">
        <is>
          <t>Enterprise tier price</t>
        </is>
      </c>
      <c r="B10" s="12" t="n"/>
      <c r="C10" s="12" t="n"/>
      <c r="D10" s="12" t="n"/>
      <c r="E10" s="12" t="n"/>
      <c r="F10" s="12" t="n"/>
      <c r="G10" s="12" t="n"/>
    </row>
    <row r="11">
      <c r="A11" s="11" t="inlineStr">
        <is>
          <t>Free trial (Y/N, duration)</t>
        </is>
      </c>
      <c r="B11" s="11" t="n"/>
      <c r="C11" s="11" t="n"/>
      <c r="D11" s="11" t="n"/>
      <c r="E11" s="11" t="n"/>
      <c r="F11" s="11" t="n"/>
      <c r="G11" s="11" t="n"/>
    </row>
    <row r="12">
      <c r="A12" s="11" t="inlineStr">
        <is>
          <t>Free tier / freemium (Y/N, limits)</t>
        </is>
      </c>
      <c r="B12" s="12" t="n"/>
      <c r="C12" s="12" t="n"/>
      <c r="D12" s="12" t="n"/>
      <c r="E12" s="12" t="n"/>
      <c r="F12" s="12" t="n"/>
      <c r="G12" s="12" t="n"/>
    </row>
    <row r="13">
      <c r="A13" s="11" t="inlineStr">
        <is>
          <t>Annual vs monthly discount %</t>
        </is>
      </c>
      <c r="B13" s="11" t="n"/>
      <c r="C13" s="11" t="n"/>
      <c r="D13" s="11" t="n"/>
      <c r="E13" s="11" t="n"/>
      <c r="F13" s="11" t="n"/>
      <c r="G13" s="11" t="n"/>
    </row>
    <row r="14">
      <c r="A14" s="11" t="inlineStr">
        <is>
          <t>Setup / onboarding fee</t>
        </is>
      </c>
      <c r="B14" s="12" t="n"/>
      <c r="C14" s="12" t="n"/>
      <c r="D14" s="12" t="n"/>
      <c r="E14" s="12" t="n"/>
      <c r="F14" s="12" t="n"/>
      <c r="G14" s="12" t="n"/>
    </row>
    <row r="15">
      <c r="A15" s="11" t="inlineStr">
        <is>
          <t>Overage / usage charges</t>
        </is>
      </c>
      <c r="B15" s="11" t="n"/>
      <c r="C15" s="11" t="n"/>
      <c r="D15" s="11" t="n"/>
      <c r="E15" s="11" t="n"/>
      <c r="F15" s="11" t="n"/>
      <c r="G15" s="11" t="n"/>
    </row>
    <row r="16">
      <c r="A16" s="11" t="inlineStr">
        <is>
          <t>Contract length requirement</t>
        </is>
      </c>
      <c r="B16" s="12" t="n"/>
      <c r="C16" s="12" t="n"/>
      <c r="D16" s="12" t="n"/>
      <c r="E16" s="12" t="n"/>
      <c r="F16" s="12" t="n"/>
      <c r="G16" s="12" t="n"/>
    </row>
    <row r="17">
      <c r="A17" s="11" t="inlineStr">
        <is>
          <t>Price last changed (date)</t>
        </is>
      </c>
      <c r="B17" s="11" t="n"/>
      <c r="C17" s="11" t="n"/>
      <c r="D17" s="11" t="n"/>
      <c r="E17" s="11" t="n"/>
      <c r="F17" s="11" t="n"/>
      <c r="G17" s="11" t="n"/>
    </row>
    <row r="18">
      <c r="A18" s="11" t="inlineStr">
        <is>
          <t>Source / URL</t>
        </is>
      </c>
      <c r="B18" s="12" t="n"/>
      <c r="C18" s="12" t="n"/>
      <c r="D18" s="12" t="n"/>
      <c r="E18" s="12" t="n"/>
      <c r="F18" s="12" t="n"/>
      <c r="G18" s="12" t="n"/>
    </row>
  </sheetData>
  <mergeCells count="2"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E8B8B"/>
    <outlinePr summaryBelow="1" summaryRight="1"/>
    <pageSetUpPr/>
  </sheetPr>
  <dimension ref="A1:F3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5" customWidth="1" min="1" max="1"/>
    <col width="12" customWidth="1" min="2" max="2"/>
    <col width="16" customWidth="1" min="3" max="3"/>
    <col width="10" customWidth="1" min="4" max="4"/>
    <col width="12" customWidth="1" min="5" max="5"/>
    <col width="35" customWidth="1" min="6" max="6"/>
  </cols>
  <sheetData>
    <row r="1">
      <c r="A1" s="5" t="inlineStr">
        <is>
          <t>Competitive Gap Analysis</t>
        </is>
      </c>
    </row>
    <row r="2">
      <c r="A2" s="6" t="inlineStr">
        <is>
          <t>Auto-populated from Competitor Matrix. Your score vs best competitor, gap calculated. Review by category.</t>
        </is>
      </c>
    </row>
    <row r="4">
      <c r="A4" s="13" t="inlineStr">
        <is>
          <t>Dimension</t>
        </is>
      </c>
      <c r="B4" s="13" t="inlineStr">
        <is>
          <t>Your Score</t>
        </is>
      </c>
      <c r="C4" s="13" t="inlineStr">
        <is>
          <t>Best Competitor</t>
        </is>
      </c>
      <c r="D4" s="13" t="inlineStr">
        <is>
          <t>Gap</t>
        </is>
      </c>
      <c r="E4" s="13" t="inlineStr">
        <is>
          <t>Priority</t>
        </is>
      </c>
      <c r="F4" s="13" t="inlineStr">
        <is>
          <t>Action to Close</t>
        </is>
      </c>
    </row>
    <row r="5">
      <c r="A5" s="14" t="inlineStr">
        <is>
          <t>COMPANY OVERVIEW</t>
        </is>
      </c>
    </row>
    <row r="6">
      <c r="A6" s="11" t="inlineStr">
        <is>
          <t>Company size (employees)</t>
        </is>
      </c>
      <c r="B6" s="29">
        <f>'Competitor Matrix'!C6</f>
        <v/>
      </c>
      <c r="C6" s="29">
        <f>IFERROR(MAX('Competitor Matrix'!D6:H6),"")</f>
        <v/>
      </c>
      <c r="D6" s="29">
        <f>IFERROR(C6-B6,"")</f>
        <v/>
      </c>
      <c r="E6" s="19" t="n"/>
      <c r="F6" s="11" t="n"/>
    </row>
    <row r="7">
      <c r="A7" s="11" t="inlineStr">
        <is>
          <t>Funding / revenue scale</t>
        </is>
      </c>
      <c r="B7" s="29">
        <f>'Competitor Matrix'!C7</f>
        <v/>
      </c>
      <c r="C7" s="29">
        <f>IFERROR(MAX('Competitor Matrix'!D7:H7),"")</f>
        <v/>
      </c>
      <c r="D7" s="29">
        <f>IFERROR(C7-B7,"")</f>
        <v/>
      </c>
      <c r="E7" s="19" t="n"/>
      <c r="F7" s="11" t="n"/>
    </row>
    <row r="8">
      <c r="A8" s="11" t="inlineStr">
        <is>
          <t>Growth stage</t>
        </is>
      </c>
      <c r="B8" s="29">
        <f>'Competitor Matrix'!C8</f>
        <v/>
      </c>
      <c r="C8" s="29">
        <f>IFERROR(MAX('Competitor Matrix'!D8:H8),"")</f>
        <v/>
      </c>
      <c r="D8" s="29">
        <f>IFERROR(C8-B8,"")</f>
        <v/>
      </c>
      <c r="E8" s="19" t="n"/>
      <c r="F8" s="11" t="n"/>
    </row>
    <row r="9">
      <c r="A9" s="11" t="inlineStr">
        <is>
          <t>Geographic reach</t>
        </is>
      </c>
      <c r="B9" s="29">
        <f>'Competitor Matrix'!C9</f>
        <v/>
      </c>
      <c r="C9" s="29">
        <f>IFERROR(MAX('Competitor Matrix'!D9:H9),"")</f>
        <v/>
      </c>
      <c r="D9" s="29">
        <f>IFERROR(C9-B9,"")</f>
        <v/>
      </c>
      <c r="E9" s="19" t="n"/>
      <c r="F9" s="11" t="n"/>
    </row>
    <row r="10">
      <c r="A10" s="14" t="inlineStr">
        <is>
          <t>PRODUCTS &amp; PRICING</t>
        </is>
      </c>
    </row>
    <row r="11">
      <c r="A11" s="11" t="inlineStr">
        <is>
          <t>Core product quality</t>
        </is>
      </c>
      <c r="B11" s="29">
        <f>'Competitor Matrix'!C12</f>
        <v/>
      </c>
      <c r="C11" s="29">
        <f>IFERROR(MAX('Competitor Matrix'!D12:H12),"")</f>
        <v/>
      </c>
      <c r="D11" s="29">
        <f>IFERROR(C11-B11,"")</f>
        <v/>
      </c>
      <c r="E11" s="19" t="n"/>
      <c r="F11" s="11" t="n"/>
    </row>
    <row r="12">
      <c r="A12" s="11" t="inlineStr">
        <is>
          <t>Pricing competitiveness</t>
        </is>
      </c>
      <c r="B12" s="29">
        <f>'Competitor Matrix'!C13</f>
        <v/>
      </c>
      <c r="C12" s="29">
        <f>IFERROR(MAX('Competitor Matrix'!D13:H13),"")</f>
        <v/>
      </c>
      <c r="D12" s="29">
        <f>IFERROR(C12-B12,"")</f>
        <v/>
      </c>
      <c r="E12" s="19" t="n"/>
      <c r="F12" s="11" t="n"/>
    </row>
    <row r="13">
      <c r="A13" s="11" t="inlineStr">
        <is>
          <t>Product differentiation</t>
        </is>
      </c>
      <c r="B13" s="29">
        <f>'Competitor Matrix'!C14</f>
        <v/>
      </c>
      <c r="C13" s="29">
        <f>IFERROR(MAX('Competitor Matrix'!D14:H14),"")</f>
        <v/>
      </c>
      <c r="D13" s="29">
        <f>IFERROR(C13-B13,"")</f>
        <v/>
      </c>
      <c r="E13" s="19" t="n"/>
      <c r="F13" s="11" t="n"/>
    </row>
    <row r="14">
      <c r="A14" s="11" t="inlineStr">
        <is>
          <t>Platform / ecosystem strength</t>
        </is>
      </c>
      <c r="B14" s="29">
        <f>'Competitor Matrix'!C15</f>
        <v/>
      </c>
      <c r="C14" s="29">
        <f>IFERROR(MAX('Competitor Matrix'!D15:H15),"")</f>
        <v/>
      </c>
      <c r="D14" s="29">
        <f>IFERROR(C14-B14,"")</f>
        <v/>
      </c>
      <c r="E14" s="19" t="n"/>
      <c r="F14" s="11" t="n"/>
    </row>
    <row r="15">
      <c r="A15" s="14" t="inlineStr">
        <is>
          <t>MARKET POSITION &amp; SENTIMENT</t>
        </is>
      </c>
    </row>
    <row r="16">
      <c r="A16" s="11" t="inlineStr">
        <is>
          <t>Market share / penetration</t>
        </is>
      </c>
      <c r="B16" s="29">
        <f>'Competitor Matrix'!C18</f>
        <v/>
      </c>
      <c r="C16" s="29">
        <f>IFERROR(MAX('Competitor Matrix'!D18:H18),"")</f>
        <v/>
      </c>
      <c r="D16" s="29">
        <f>IFERROR(C16-B16,"")</f>
        <v/>
      </c>
      <c r="E16" s="19" t="n"/>
      <c r="F16" s="11" t="n"/>
    </row>
    <row r="17">
      <c r="A17" s="11" t="inlineStr">
        <is>
          <t>Customer reviews (G2, Capterra)</t>
        </is>
      </c>
      <c r="B17" s="29">
        <f>'Competitor Matrix'!C19</f>
        <v/>
      </c>
      <c r="C17" s="29">
        <f>IFERROR(MAX('Competitor Matrix'!D19:H19),"")</f>
        <v/>
      </c>
      <c r="D17" s="29">
        <f>IFERROR(C17-B17,"")</f>
        <v/>
      </c>
      <c r="E17" s="19" t="n"/>
      <c r="F17" s="11" t="n"/>
    </row>
    <row r="18">
      <c r="A18" s="11" t="inlineStr">
        <is>
          <t>Brand perception / awareness</t>
        </is>
      </c>
      <c r="B18" s="29">
        <f>'Competitor Matrix'!C20</f>
        <v/>
      </c>
      <c r="C18" s="29">
        <f>IFERROR(MAX('Competitor Matrix'!D20:H20),"")</f>
        <v/>
      </c>
      <c r="D18" s="29">
        <f>IFERROR(C18-B18,"")</f>
        <v/>
      </c>
      <c r="E18" s="19" t="n"/>
      <c r="F18" s="11" t="n"/>
    </row>
    <row r="19">
      <c r="A19" s="11" t="inlineStr">
        <is>
          <t>Customer segment alignment</t>
        </is>
      </c>
      <c r="B19" s="29">
        <f>'Competitor Matrix'!C21</f>
        <v/>
      </c>
      <c r="C19" s="29">
        <f>IFERROR(MAX('Competitor Matrix'!D21:H21),"")</f>
        <v/>
      </c>
      <c r="D19" s="29">
        <f>IFERROR(C19-B19,"")</f>
        <v/>
      </c>
      <c r="E19" s="19" t="n"/>
      <c r="F19" s="11" t="n"/>
    </row>
    <row r="20">
      <c r="A20" s="14" t="inlineStr">
        <is>
          <t>FINANCIAL HEALTH</t>
        </is>
      </c>
    </row>
    <row r="21">
      <c r="A21" s="11" t="inlineStr">
        <is>
          <t>Revenue growth rate</t>
        </is>
      </c>
      <c r="B21" s="29">
        <f>'Competitor Matrix'!C24</f>
        <v/>
      </c>
      <c r="C21" s="29">
        <f>IFERROR(MAX('Competitor Matrix'!D24:H24),"")</f>
        <v/>
      </c>
      <c r="D21" s="29">
        <f>IFERROR(C21-B21,"")</f>
        <v/>
      </c>
      <c r="E21" s="19" t="n"/>
      <c r="F21" s="11" t="n"/>
    </row>
    <row r="22">
      <c r="A22" s="11" t="inlineStr">
        <is>
          <t>Profitability / burn rate</t>
        </is>
      </c>
      <c r="B22" s="29">
        <f>'Competitor Matrix'!C25</f>
        <v/>
      </c>
      <c r="C22" s="29">
        <f>IFERROR(MAX('Competitor Matrix'!D25:H25),"")</f>
        <v/>
      </c>
      <c r="D22" s="29">
        <f>IFERROR(C22-B22,"")</f>
        <v/>
      </c>
      <c r="E22" s="19" t="n"/>
      <c r="F22" s="11" t="n"/>
    </row>
    <row r="23">
      <c r="A23" s="11" t="inlineStr">
        <is>
          <t>Funding runway / cash position</t>
        </is>
      </c>
      <c r="B23" s="29">
        <f>'Competitor Matrix'!C26</f>
        <v/>
      </c>
      <c r="C23" s="29">
        <f>IFERROR(MAX('Competitor Matrix'!D26:H26),"")</f>
        <v/>
      </c>
      <c r="D23" s="29">
        <f>IFERROR(C23-B23,"")</f>
        <v/>
      </c>
      <c r="E23" s="19" t="n"/>
      <c r="F23" s="11" t="n"/>
    </row>
    <row r="24">
      <c r="A24" s="14" t="inlineStr">
        <is>
          <t>MARKETING &amp; SALES MOTION</t>
        </is>
      </c>
    </row>
    <row r="25">
      <c r="A25" s="11" t="inlineStr">
        <is>
          <t>Primary acquisition channels</t>
        </is>
      </c>
      <c r="B25" s="29">
        <f>'Competitor Matrix'!C29</f>
        <v/>
      </c>
      <c r="C25" s="29">
        <f>IFERROR(MAX('Competitor Matrix'!D29:H29),"")</f>
        <v/>
      </c>
      <c r="D25" s="29">
        <f>IFERROR(C25-B25,"")</f>
        <v/>
      </c>
      <c r="E25" s="19" t="n"/>
      <c r="F25" s="11" t="n"/>
    </row>
    <row r="26">
      <c r="A26" s="11" t="inlineStr">
        <is>
          <t>Content / thought leadership</t>
        </is>
      </c>
      <c r="B26" s="29">
        <f>'Competitor Matrix'!C30</f>
        <v/>
      </c>
      <c r="C26" s="29">
        <f>IFERROR(MAX('Competitor Matrix'!D30:H30),"")</f>
        <v/>
      </c>
      <c r="D26" s="29">
        <f>IFERROR(C26-B26,"")</f>
        <v/>
      </c>
      <c r="E26" s="19" t="n"/>
      <c r="F26" s="11" t="n"/>
    </row>
    <row r="27">
      <c r="A27" s="11" t="inlineStr">
        <is>
          <t>Sales model effectiveness</t>
        </is>
      </c>
      <c r="B27" s="29">
        <f>'Competitor Matrix'!C31</f>
        <v/>
      </c>
      <c r="C27" s="29">
        <f>IFERROR(MAX('Competitor Matrix'!D31:H31),"")</f>
        <v/>
      </c>
      <c r="D27" s="29">
        <f>IFERROR(C27-B27,"")</f>
        <v/>
      </c>
      <c r="E27" s="19" t="n"/>
      <c r="F27" s="11" t="n"/>
    </row>
    <row r="28">
      <c r="A28" s="11" t="inlineStr">
        <is>
          <t>Advertising spend / visibility</t>
        </is>
      </c>
      <c r="B28" s="29">
        <f>'Competitor Matrix'!C32</f>
        <v/>
      </c>
      <c r="C28" s="29">
        <f>IFERROR(MAX('Competitor Matrix'!D32:H32),"")</f>
        <v/>
      </c>
      <c r="D28" s="29">
        <f>IFERROR(C28-B28,"")</f>
        <v/>
      </c>
      <c r="E28" s="19" t="n"/>
      <c r="F28" s="11" t="n"/>
    </row>
    <row r="29">
      <c r="A29" s="14" t="inlineStr">
        <is>
          <t>STRATEGIC TRAJECTORY</t>
        </is>
      </c>
    </row>
    <row r="30">
      <c r="A30" s="11" t="inlineStr">
        <is>
          <t>Recent strategic moves</t>
        </is>
      </c>
      <c r="B30" s="29">
        <f>'Competitor Matrix'!C35</f>
        <v/>
      </c>
      <c r="C30" s="29">
        <f>IFERROR(MAX('Competitor Matrix'!D35:H35),"")</f>
        <v/>
      </c>
      <c r="D30" s="29">
        <f>IFERROR(C30-B30,"")</f>
        <v/>
      </c>
      <c r="E30" s="19" t="n"/>
      <c r="F30" s="11" t="n"/>
    </row>
    <row r="31">
      <c r="A31" s="11" t="inlineStr">
        <is>
          <t>Hiring signals / team growth</t>
        </is>
      </c>
      <c r="B31" s="29">
        <f>'Competitor Matrix'!C36</f>
        <v/>
      </c>
      <c r="C31" s="29">
        <f>IFERROR(MAX('Competitor Matrix'!D36:H36),"")</f>
        <v/>
      </c>
      <c r="D31" s="29">
        <f>IFERROR(C31-B31,"")</f>
        <v/>
      </c>
      <c r="E31" s="19" t="n"/>
      <c r="F31" s="11" t="n"/>
    </row>
    <row r="32">
      <c r="A32" s="11" t="inlineStr">
        <is>
          <t>Product roadmap signals</t>
        </is>
      </c>
      <c r="B32" s="29">
        <f>'Competitor Matrix'!C37</f>
        <v/>
      </c>
      <c r="C32" s="29">
        <f>IFERROR(MAX('Competitor Matrix'!D37:H37),"")</f>
        <v/>
      </c>
      <c r="D32" s="29">
        <f>IFERROR(C32-B32,"")</f>
        <v/>
      </c>
      <c r="E32" s="19" t="n"/>
      <c r="F32" s="11" t="n"/>
    </row>
    <row r="33">
      <c r="A33" s="11" t="inlineStr">
        <is>
          <t>Likely next move (1-2 quarters)</t>
        </is>
      </c>
      <c r="B33" s="29">
        <f>'Competitor Matrix'!C38</f>
        <v/>
      </c>
      <c r="C33" s="29">
        <f>IFERROR(MAX('Competitor Matrix'!D38:H38),"")</f>
        <v/>
      </c>
      <c r="D33" s="29">
        <f>IFERROR(C33-B33,"")</f>
        <v/>
      </c>
      <c r="E33" s="19" t="n"/>
      <c r="F33" s="11" t="n"/>
    </row>
  </sheetData>
  <mergeCells count="8">
    <mergeCell ref="A24:F24"/>
    <mergeCell ref="A2:F2"/>
    <mergeCell ref="A10:F10"/>
    <mergeCell ref="A1:F1"/>
    <mergeCell ref="A5:F5"/>
    <mergeCell ref="A29:F29"/>
    <mergeCell ref="A20:F20"/>
    <mergeCell ref="A15:F15"/>
  </mergeCells>
  <conditionalFormatting sqref="D5:D34">
    <cfRule type="cellIs" priority="1" operator="greaterThan" dxfId="1">
      <formula>0</formula>
    </cfRule>
    <cfRule type="cellIs" priority="2" operator="lessThan" dxfId="0">
      <formula>0</formula>
    </cfRule>
  </conditionalFormatting>
  <dataValidations count="1">
    <dataValidation sqref="E6:E40" showDropDown="0" showInputMessage="0" showErrorMessage="0" allowBlank="0" type="list">
      <formula1>"High,Medium,Low"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2E8B8B"/>
    <outlinePr summaryBelow="1" summaryRight="1"/>
    <pageSetUpPr/>
  </sheetPr>
  <dimension ref="A1:I36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</cols>
  <sheetData>
    <row r="1">
      <c r="A1" s="5" t="inlineStr">
        <is>
          <t>Feature Comparison Grid</t>
        </is>
      </c>
    </row>
    <row r="2">
      <c r="A2" s="6" t="inlineStr">
        <is>
          <t>Use ✓ (has), ✗ (missing), or Partial. Feeds product roadmap and positioning.</t>
        </is>
      </c>
    </row>
    <row r="4">
      <c r="A4" s="13" t="inlineStr">
        <is>
          <t>Category</t>
        </is>
      </c>
      <c r="B4" s="13" t="inlineStr">
        <is>
          <t>Feature</t>
        </is>
      </c>
      <c r="C4" s="13" t="inlineStr">
        <is>
          <t>You</t>
        </is>
      </c>
      <c r="D4" s="13" t="inlineStr">
        <is>
          <t>Comp 1</t>
        </is>
      </c>
      <c r="E4" s="13" t="inlineStr">
        <is>
          <t>Comp 2</t>
        </is>
      </c>
      <c r="F4" s="13" t="inlineStr">
        <is>
          <t>Comp 3</t>
        </is>
      </c>
      <c r="G4" s="13" t="inlineStr">
        <is>
          <t>Comp 4</t>
        </is>
      </c>
      <c r="H4" s="13" t="inlineStr">
        <is>
          <t>Comp 5</t>
        </is>
      </c>
      <c r="I4" s="13" t="inlineStr">
        <is>
          <t>Priority</t>
        </is>
      </c>
    </row>
    <row r="5">
      <c r="A5" s="14" t="inlineStr">
        <is>
          <t>CORE PRODUCT</t>
        </is>
      </c>
    </row>
    <row r="6">
      <c r="A6" s="23" t="n"/>
      <c r="B6" s="11" t="inlineStr">
        <is>
          <t>Primary use case</t>
        </is>
      </c>
      <c r="C6" s="17" t="n"/>
      <c r="D6" s="17" t="n"/>
      <c r="E6" s="17" t="n"/>
      <c r="F6" s="17" t="n"/>
      <c r="G6" s="17" t="n"/>
      <c r="H6" s="17" t="n"/>
      <c r="I6" s="19" t="n"/>
    </row>
    <row r="7">
      <c r="A7" s="23" t="n"/>
      <c r="B7" s="11" t="inlineStr">
        <is>
          <t>Secondary use cases</t>
        </is>
      </c>
      <c r="C7" s="20" t="n"/>
      <c r="D7" s="20" t="n"/>
      <c r="E7" s="20" t="n"/>
      <c r="F7" s="20" t="n"/>
      <c r="G7" s="20" t="n"/>
      <c r="H7" s="20" t="n"/>
      <c r="I7" s="30" t="n"/>
    </row>
    <row r="8">
      <c r="A8" s="23" t="n"/>
      <c r="B8" s="11" t="inlineStr">
        <is>
          <t>Mobile app</t>
        </is>
      </c>
      <c r="C8" s="17" t="n"/>
      <c r="D8" s="17" t="n"/>
      <c r="E8" s="17" t="n"/>
      <c r="F8" s="17" t="n"/>
      <c r="G8" s="17" t="n"/>
      <c r="H8" s="17" t="n"/>
      <c r="I8" s="19" t="n"/>
    </row>
    <row r="9">
      <c r="A9" s="23" t="n"/>
      <c r="B9" s="11" t="inlineStr">
        <is>
          <t>API / integrations</t>
        </is>
      </c>
      <c r="C9" s="20" t="n"/>
      <c r="D9" s="20" t="n"/>
      <c r="E9" s="20" t="n"/>
      <c r="F9" s="20" t="n"/>
      <c r="G9" s="20" t="n"/>
      <c r="H9" s="20" t="n"/>
      <c r="I9" s="30" t="n"/>
    </row>
    <row r="10">
      <c r="A10" s="23" t="n"/>
      <c r="B10" s="11" t="inlineStr">
        <is>
          <t>Customization</t>
        </is>
      </c>
      <c r="C10" s="17" t="n"/>
      <c r="D10" s="17" t="n"/>
      <c r="E10" s="17" t="n"/>
      <c r="F10" s="17" t="n"/>
      <c r="G10" s="17" t="n"/>
      <c r="H10" s="17" t="n"/>
      <c r="I10" s="19" t="n"/>
    </row>
    <row r="11">
      <c r="A11" s="14" t="inlineStr">
        <is>
          <t>USER EXPERIENCE</t>
        </is>
      </c>
    </row>
    <row r="12">
      <c r="A12" s="23" t="n"/>
      <c r="B12" s="11" t="inlineStr">
        <is>
          <t>Onboarding flow</t>
        </is>
      </c>
      <c r="C12" s="17" t="n"/>
      <c r="D12" s="17" t="n"/>
      <c r="E12" s="17" t="n"/>
      <c r="F12" s="17" t="n"/>
      <c r="G12" s="17" t="n"/>
      <c r="H12" s="17" t="n"/>
      <c r="I12" s="19" t="n"/>
    </row>
    <row r="13">
      <c r="A13" s="23" t="n"/>
      <c r="B13" s="11" t="inlineStr">
        <is>
          <t>Self-serve setup</t>
        </is>
      </c>
      <c r="C13" s="20" t="n"/>
      <c r="D13" s="20" t="n"/>
      <c r="E13" s="20" t="n"/>
      <c r="F13" s="20" t="n"/>
      <c r="G13" s="20" t="n"/>
      <c r="H13" s="20" t="n"/>
      <c r="I13" s="30" t="n"/>
    </row>
    <row r="14">
      <c r="A14" s="23" t="n"/>
      <c r="B14" s="11" t="inlineStr">
        <is>
          <t>Documentation / help</t>
        </is>
      </c>
      <c r="C14" s="17" t="n"/>
      <c r="D14" s="17" t="n"/>
      <c r="E14" s="17" t="n"/>
      <c r="F14" s="17" t="n"/>
      <c r="G14" s="17" t="n"/>
      <c r="H14" s="17" t="n"/>
      <c r="I14" s="19" t="n"/>
    </row>
    <row r="15">
      <c r="A15" s="23" t="n"/>
      <c r="B15" s="11" t="inlineStr">
        <is>
          <t>In-app analytics</t>
        </is>
      </c>
      <c r="C15" s="20" t="n"/>
      <c r="D15" s="20" t="n"/>
      <c r="E15" s="20" t="n"/>
      <c r="F15" s="20" t="n"/>
      <c r="G15" s="20" t="n"/>
      <c r="H15" s="20" t="n"/>
      <c r="I15" s="30" t="n"/>
    </row>
    <row r="16">
      <c r="A16" s="14" t="inlineStr">
        <is>
          <t>PRICING &amp; PACKAGING</t>
        </is>
      </c>
    </row>
    <row r="17">
      <c r="A17" s="23" t="n"/>
      <c r="B17" s="11" t="inlineStr">
        <is>
          <t>Free tier / freemium</t>
        </is>
      </c>
      <c r="C17" s="17" t="n"/>
      <c r="D17" s="17" t="n"/>
      <c r="E17" s="17" t="n"/>
      <c r="F17" s="17" t="n"/>
      <c r="G17" s="17" t="n"/>
      <c r="H17" s="17" t="n"/>
      <c r="I17" s="19" t="n"/>
    </row>
    <row r="18">
      <c r="A18" s="23" t="n"/>
      <c r="B18" s="11" t="inlineStr">
        <is>
          <t>Monthly billing</t>
        </is>
      </c>
      <c r="C18" s="20" t="n"/>
      <c r="D18" s="20" t="n"/>
      <c r="E18" s="20" t="n"/>
      <c r="F18" s="20" t="n"/>
      <c r="G18" s="20" t="n"/>
      <c r="H18" s="20" t="n"/>
      <c r="I18" s="30" t="n"/>
    </row>
    <row r="19">
      <c r="A19" s="23" t="n"/>
      <c r="B19" s="11" t="inlineStr">
        <is>
          <t>Annual discount</t>
        </is>
      </c>
      <c r="C19" s="17" t="n"/>
      <c r="D19" s="17" t="n"/>
      <c r="E19" s="17" t="n"/>
      <c r="F19" s="17" t="n"/>
      <c r="G19" s="17" t="n"/>
      <c r="H19" s="17" t="n"/>
      <c r="I19" s="19" t="n"/>
    </row>
    <row r="20">
      <c r="A20" s="23" t="n"/>
      <c r="B20" s="11" t="inlineStr">
        <is>
          <t>Enterprise pricing</t>
        </is>
      </c>
      <c r="C20" s="20" t="n"/>
      <c r="D20" s="20" t="n"/>
      <c r="E20" s="20" t="n"/>
      <c r="F20" s="20" t="n"/>
      <c r="G20" s="20" t="n"/>
      <c r="H20" s="20" t="n"/>
      <c r="I20" s="30" t="n"/>
    </row>
    <row r="21">
      <c r="A21" s="23" t="n"/>
      <c r="B21" s="11" t="inlineStr">
        <is>
          <t>Usage-based pricing</t>
        </is>
      </c>
      <c r="C21" s="17" t="n"/>
      <c r="D21" s="17" t="n"/>
      <c r="E21" s="17" t="n"/>
      <c r="F21" s="17" t="n"/>
      <c r="G21" s="17" t="n"/>
      <c r="H21" s="17" t="n"/>
      <c r="I21" s="19" t="n"/>
    </row>
    <row r="22">
      <c r="A22" s="14" t="inlineStr">
        <is>
          <t>SUPPORT &amp; SERVICE</t>
        </is>
      </c>
    </row>
    <row r="23">
      <c r="A23" s="23" t="n"/>
      <c r="B23" s="11" t="inlineStr">
        <is>
          <t>Live chat support</t>
        </is>
      </c>
      <c r="C23" s="17" t="n"/>
      <c r="D23" s="17" t="n"/>
      <c r="E23" s="17" t="n"/>
      <c r="F23" s="17" t="n"/>
      <c r="G23" s="17" t="n"/>
      <c r="H23" s="17" t="n"/>
      <c r="I23" s="19" t="n"/>
    </row>
    <row r="24">
      <c r="A24" s="23" t="n"/>
      <c r="B24" s="11" t="inlineStr">
        <is>
          <t>Dedicated account manager</t>
        </is>
      </c>
      <c r="C24" s="20" t="n"/>
      <c r="D24" s="20" t="n"/>
      <c r="E24" s="20" t="n"/>
      <c r="F24" s="20" t="n"/>
      <c r="G24" s="20" t="n"/>
      <c r="H24" s="20" t="n"/>
      <c r="I24" s="30" t="n"/>
    </row>
    <row r="25">
      <c r="A25" s="23" t="n"/>
      <c r="B25" s="11" t="inlineStr">
        <is>
          <t>SLA guarantees</t>
        </is>
      </c>
      <c r="C25" s="17" t="n"/>
      <c r="D25" s="17" t="n"/>
      <c r="E25" s="17" t="n"/>
      <c r="F25" s="17" t="n"/>
      <c r="G25" s="17" t="n"/>
      <c r="H25" s="17" t="n"/>
      <c r="I25" s="19" t="n"/>
    </row>
    <row r="26">
      <c r="A26" s="23" t="n"/>
      <c r="B26" s="11" t="inlineStr">
        <is>
          <t>Community / forum</t>
        </is>
      </c>
      <c r="C26" s="20" t="n"/>
      <c r="D26" s="20" t="n"/>
      <c r="E26" s="20" t="n"/>
      <c r="F26" s="20" t="n"/>
      <c r="G26" s="20" t="n"/>
      <c r="H26" s="20" t="n"/>
      <c r="I26" s="30" t="n"/>
    </row>
    <row r="27">
      <c r="A27" s="14" t="inlineStr">
        <is>
          <t>SECURITY &amp; COMPLIANCE</t>
        </is>
      </c>
    </row>
    <row r="28">
      <c r="A28" s="23" t="n"/>
      <c r="B28" s="11" t="inlineStr">
        <is>
          <t>SOC 2 certification</t>
        </is>
      </c>
      <c r="C28" s="17" t="n"/>
      <c r="D28" s="17" t="n"/>
      <c r="E28" s="17" t="n"/>
      <c r="F28" s="17" t="n"/>
      <c r="G28" s="17" t="n"/>
      <c r="H28" s="17" t="n"/>
      <c r="I28" s="19" t="n"/>
    </row>
    <row r="29">
      <c r="A29" s="23" t="n"/>
      <c r="B29" s="11" t="inlineStr">
        <is>
          <t>GDPR compliance</t>
        </is>
      </c>
      <c r="C29" s="20" t="n"/>
      <c r="D29" s="20" t="n"/>
      <c r="E29" s="20" t="n"/>
      <c r="F29" s="20" t="n"/>
      <c r="G29" s="20" t="n"/>
      <c r="H29" s="20" t="n"/>
      <c r="I29" s="30" t="n"/>
    </row>
    <row r="30">
      <c r="A30" s="23" t="n"/>
      <c r="B30" s="11" t="inlineStr">
        <is>
          <t>SSO / SAML</t>
        </is>
      </c>
      <c r="C30" s="17" t="n"/>
      <c r="D30" s="17" t="n"/>
      <c r="E30" s="17" t="n"/>
      <c r="F30" s="17" t="n"/>
      <c r="G30" s="17" t="n"/>
      <c r="H30" s="17" t="n"/>
      <c r="I30" s="19" t="n"/>
    </row>
    <row r="31">
      <c r="A31" s="23" t="n"/>
      <c r="B31" s="11" t="inlineStr">
        <is>
          <t>Data encryption</t>
        </is>
      </c>
      <c r="C31" s="20" t="n"/>
      <c r="D31" s="20" t="n"/>
      <c r="E31" s="20" t="n"/>
      <c r="F31" s="20" t="n"/>
      <c r="G31" s="20" t="n"/>
      <c r="H31" s="20" t="n"/>
      <c r="I31" s="30" t="n"/>
    </row>
    <row r="33">
      <c r="A33" s="7" t="inlineStr">
        <is>
          <t>FEATURE PARITY SUMMARY (Your column)</t>
        </is>
      </c>
    </row>
    <row r="34">
      <c r="A34" s="31" t="inlineStr">
        <is>
          <t>Your ✓ count:</t>
        </is>
      </c>
      <c r="B34" s="62" t="n"/>
      <c r="C34" s="24">
        <f>COUNTIF(C6:C31,"✓")</f>
        <v/>
      </c>
    </row>
    <row r="35">
      <c r="A35" s="31" t="inlineStr">
        <is>
          <t>Your ✗ count:</t>
        </is>
      </c>
      <c r="B35" s="62" t="n"/>
      <c r="C35" s="24">
        <f>COUNTIF(C6:C31,"✗")</f>
        <v/>
      </c>
    </row>
    <row r="36">
      <c r="A36" s="31" t="inlineStr">
        <is>
          <t>Your Partial count:</t>
        </is>
      </c>
      <c r="B36" s="62" t="n"/>
      <c r="C36" s="24">
        <f>COUNTIF(C6:C31,"Partial")</f>
        <v/>
      </c>
    </row>
  </sheetData>
  <mergeCells count="11">
    <mergeCell ref="A2:I2"/>
    <mergeCell ref="A33:I33"/>
    <mergeCell ref="A11:I11"/>
    <mergeCell ref="A5:I5"/>
    <mergeCell ref="A1:I1"/>
    <mergeCell ref="A36:B36"/>
    <mergeCell ref="A27:I27"/>
    <mergeCell ref="A16:I16"/>
    <mergeCell ref="A22:I22"/>
    <mergeCell ref="A34:B34"/>
    <mergeCell ref="A35:B35"/>
  </mergeCells>
  <conditionalFormatting sqref="C6:H31">
    <cfRule type="cellIs" priority="1" operator="equal" dxfId="0">
      <formula>"✓"</formula>
    </cfRule>
    <cfRule type="cellIs" priority="2" operator="equal" dxfId="1">
      <formula>"✗"</formula>
    </cfRule>
    <cfRule type="cellIs" priority="3" operator="equal" dxfId="2">
      <formula>"Partial"</formula>
    </cfRule>
  </conditionalFormatting>
  <dataValidations count="2">
    <dataValidation sqref="C6:H31" showDropDown="0" showInputMessage="0" showErrorMessage="0" allowBlank="0" type="list">
      <formula1>"✓,✗,Partial,Unknown"</formula1>
    </dataValidation>
    <dataValidation sqref="I6:I31" showDropDown="0" showInputMessage="0" showErrorMessage="0" allowBlank="0" type="list">
      <formula1>"Must Have,Nice to Have,Differentiator,Table Stakes"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B3A5C"/>
    <outlinePr summaryBelow="1" summaryRight="1"/>
    <pageSetUpPr/>
  </sheetPr>
  <dimension ref="A1:F33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5" customWidth="1" min="1" max="1"/>
    <col width="10" customWidth="1" min="2" max="2"/>
    <col width="14" customWidth="1" min="3" max="3"/>
    <col width="14" customWidth="1" min="4" max="4"/>
    <col width="14" customWidth="1" min="5" max="5"/>
    <col width="30" customWidth="1" min="6" max="6"/>
  </cols>
  <sheetData>
    <row r="1">
      <c r="A1" s="5" t="inlineStr">
        <is>
          <t>Competitor Scorecard — Netflix vs Disney+ vs Apple TV+ (Example)</t>
        </is>
      </c>
    </row>
    <row r="2">
      <c r="A2" s="6" t="inlineStr">
        <is>
          <t>Worked example. Use as reference for Tab 3.</t>
        </is>
      </c>
    </row>
    <row r="4">
      <c r="A4" s="13" t="inlineStr">
        <is>
          <t>Dimension</t>
        </is>
      </c>
      <c r="B4" s="13" t="inlineStr">
        <is>
          <t>Weight</t>
        </is>
      </c>
      <c r="C4" s="13" t="inlineStr">
        <is>
          <t>Netflix</t>
        </is>
      </c>
      <c r="D4" s="13" t="inlineStr">
        <is>
          <t>Disney+</t>
        </is>
      </c>
      <c r="E4" s="13" t="inlineStr">
        <is>
          <t>Apple TV+</t>
        </is>
      </c>
      <c r="F4" s="13" t="inlineStr">
        <is>
          <t>Evidence</t>
        </is>
      </c>
    </row>
    <row r="5">
      <c r="A5" s="14" t="inlineStr">
        <is>
          <t>COMPANY OVERVIEW</t>
        </is>
      </c>
    </row>
    <row r="6">
      <c r="A6" s="32" t="inlineStr">
        <is>
          <t>Company size</t>
        </is>
      </c>
      <c r="B6" s="29" t="inlineStr">
        <is>
          <t>20%</t>
        </is>
      </c>
      <c r="C6" s="29" t="n">
        <v>5</v>
      </c>
      <c r="D6" s="29" t="n">
        <v>4</v>
      </c>
      <c r="E6" s="29" t="n">
        <v>3</v>
      </c>
      <c r="F6" s="33" t="inlineStr">
        <is>
          <t>Netflix 13K+, Disney 220K+ conglomerate, Apple 164K+</t>
        </is>
      </c>
    </row>
    <row r="7">
      <c r="A7" s="34" t="inlineStr">
        <is>
          <t>Revenue scale</t>
        </is>
      </c>
      <c r="B7" s="30" t="n"/>
      <c r="C7" s="35" t="n">
        <v>5</v>
      </c>
      <c r="D7" s="35" t="n">
        <v>4</v>
      </c>
      <c r="E7" s="35" t="n">
        <v>3</v>
      </c>
      <c r="F7" s="36" t="inlineStr">
        <is>
          <t>Netflix $33.7B, Disney+ ~$5.5B, Apple TV+ est $2-4B</t>
        </is>
      </c>
    </row>
    <row r="8">
      <c r="A8" s="32" t="inlineStr">
        <is>
          <t>Growth stage</t>
        </is>
      </c>
      <c r="B8" s="19" t="n"/>
      <c r="C8" s="29" t="n">
        <v>4</v>
      </c>
      <c r="D8" s="29" t="n">
        <v>4</v>
      </c>
      <c r="E8" s="29" t="n">
        <v>5</v>
      </c>
      <c r="F8" s="33" t="inlineStr">
        <is>
          <t>Netflix mature, Disney+ growth, Apple TV+ investment</t>
        </is>
      </c>
    </row>
    <row r="9">
      <c r="A9" s="34" t="inlineStr">
        <is>
          <t>Geographic reach</t>
        </is>
      </c>
      <c r="B9" s="30" t="n"/>
      <c r="C9" s="35" t="n">
        <v>5</v>
      </c>
      <c r="D9" s="35" t="n">
        <v>4</v>
      </c>
      <c r="E9" s="35" t="n">
        <v>3</v>
      </c>
      <c r="F9" s="36" t="inlineStr">
        <is>
          <t>Netflix 190+ countries, Disney+ 60+, Apple TV+ 100+</t>
        </is>
      </c>
    </row>
    <row r="10">
      <c r="A10" s="14" t="inlineStr">
        <is>
          <t>PRODUCTS &amp; PRICING</t>
        </is>
      </c>
    </row>
    <row r="11">
      <c r="A11" s="32" t="inlineStr">
        <is>
          <t>Core product quality</t>
        </is>
      </c>
      <c r="B11" s="29" t="inlineStr">
        <is>
          <t>25%</t>
        </is>
      </c>
      <c r="C11" s="29" t="n">
        <v>5</v>
      </c>
      <c r="D11" s="29" t="n">
        <v>4</v>
      </c>
      <c r="E11" s="29" t="n">
        <v>4</v>
      </c>
      <c r="F11" s="33" t="inlineStr">
        <is>
          <t>Netflix strongest originals, Disney IP catalog, Apple prestige</t>
        </is>
      </c>
    </row>
    <row r="12">
      <c r="A12" s="34" t="inlineStr">
        <is>
          <t>Pricing competitiveness</t>
        </is>
      </c>
      <c r="B12" s="30" t="n"/>
      <c r="C12" s="35" t="n">
        <v>3</v>
      </c>
      <c r="D12" s="35" t="n">
        <v>4</v>
      </c>
      <c r="E12" s="35" t="n">
        <v>4</v>
      </c>
      <c r="F12" s="36" t="inlineStr">
        <is>
          <t>Netflix $7-23, Disney+ $8-14, Apple TV+ $10</t>
        </is>
      </c>
    </row>
    <row r="13">
      <c r="A13" s="32" t="inlineStr">
        <is>
          <t>Product differentiation</t>
        </is>
      </c>
      <c r="B13" s="19" t="n"/>
      <c r="C13" s="29" t="n">
        <v>5</v>
      </c>
      <c r="D13" s="29" t="n">
        <v>4</v>
      </c>
      <c r="E13" s="29" t="n">
        <v>3</v>
      </c>
      <c r="F13" s="33" t="inlineStr">
        <is>
          <t>Netflix: algorithm, Disney: IP+family, Apple: prestige+bundle</t>
        </is>
      </c>
    </row>
    <row r="14">
      <c r="A14" s="34" t="inlineStr">
        <is>
          <t>Platform / ecosystem</t>
        </is>
      </c>
      <c r="B14" s="30" t="n"/>
      <c r="C14" s="35" t="n">
        <v>4</v>
      </c>
      <c r="D14" s="35" t="n">
        <v>3</v>
      </c>
      <c r="E14" s="35" t="n">
        <v>5</v>
      </c>
      <c r="F14" s="36" t="inlineStr">
        <is>
          <t>Apple 1B+ devices, Disney parks/merch, Netflix standalone</t>
        </is>
      </c>
    </row>
    <row r="15">
      <c r="A15" s="14" t="inlineStr">
        <is>
          <t>MARKET POSITION</t>
        </is>
      </c>
    </row>
    <row r="16">
      <c r="A16" s="32" t="inlineStr">
        <is>
          <t>Market share</t>
        </is>
      </c>
      <c r="B16" s="29" t="inlineStr">
        <is>
          <t>20%</t>
        </is>
      </c>
      <c r="C16" s="29" t="n">
        <v>5</v>
      </c>
      <c r="D16" s="29" t="n">
        <v>3</v>
      </c>
      <c r="E16" s="29" t="n">
        <v>2</v>
      </c>
      <c r="F16" s="33" t="inlineStr">
        <is>
          <t>Netflix ~23% global SVOD, Disney+ ~12%, Apple TV+ ~6%</t>
        </is>
      </c>
    </row>
    <row r="17">
      <c r="A17" s="34" t="inlineStr">
        <is>
          <t>Customer satisfaction</t>
        </is>
      </c>
      <c r="B17" s="30" t="n"/>
      <c r="C17" s="35" t="n">
        <v>4</v>
      </c>
      <c r="D17" s="35" t="n">
        <v>4</v>
      </c>
      <c r="E17" s="35" t="n">
        <v>4</v>
      </c>
      <c r="F17" s="36" t="inlineStr">
        <is>
          <t>Similar scores per JD Power</t>
        </is>
      </c>
    </row>
    <row r="18">
      <c r="A18" s="32" t="inlineStr">
        <is>
          <t>Brand perception</t>
        </is>
      </c>
      <c r="B18" s="19" t="n"/>
      <c r="C18" s="29" t="n">
        <v>5</v>
      </c>
      <c r="D18" s="29" t="n">
        <v>5</v>
      </c>
      <c r="E18" s="29" t="n">
        <v>4</v>
      </c>
      <c r="F18" s="33" t="inlineStr">
        <is>
          <t>Netflix=streaming, Disney=family, Apple=premium</t>
        </is>
      </c>
    </row>
    <row r="19">
      <c r="A19" s="34" t="inlineStr">
        <is>
          <t>Segment alignment</t>
        </is>
      </c>
      <c r="B19" s="30" t="n"/>
      <c r="C19" s="35" t="n">
        <v>4</v>
      </c>
      <c r="D19" s="35" t="n">
        <v>4</v>
      </c>
      <c r="E19" s="35" t="n">
        <v>3</v>
      </c>
      <c r="F19" s="36" t="inlineStr">
        <is>
          <t>Netflix broad, Disney family, Apple premium tech</t>
        </is>
      </c>
    </row>
    <row r="20">
      <c r="A20" s="14" t="inlineStr">
        <is>
          <t>FINANCIAL HEALTH</t>
        </is>
      </c>
    </row>
    <row r="21">
      <c r="A21" s="32" t="inlineStr">
        <is>
          <t>Revenue growth</t>
        </is>
      </c>
      <c r="B21" s="29" t="inlineStr">
        <is>
          <t>10%</t>
        </is>
      </c>
      <c r="C21" s="29" t="n">
        <v>4</v>
      </c>
      <c r="D21" s="29" t="n">
        <v>4</v>
      </c>
      <c r="E21" s="29" t="n">
        <v>5</v>
      </c>
      <c r="F21" s="33" t="inlineStr">
        <is>
          <t>Netflix 16% YoY, Disney+ low base, Apple investing</t>
        </is>
      </c>
    </row>
    <row r="22">
      <c r="A22" s="34" t="inlineStr">
        <is>
          <t>Profitability</t>
        </is>
      </c>
      <c r="B22" s="30" t="n"/>
      <c r="C22" s="35" t="n">
        <v>5</v>
      </c>
      <c r="D22" s="35" t="n">
        <v>3</v>
      </c>
      <c r="E22" s="35" t="n">
        <v>2</v>
      </c>
      <c r="F22" s="36" t="inlineStr">
        <is>
          <t>Netflix profitable, Disney+ recent, Apple loss-leader</t>
        </is>
      </c>
    </row>
    <row r="23">
      <c r="A23" s="32" t="inlineStr">
        <is>
          <t>Funding/runway</t>
        </is>
      </c>
      <c r="B23" s="19" t="n"/>
      <c r="C23" s="29" t="n">
        <v>5</v>
      </c>
      <c r="D23" s="29" t="n">
        <v>5</v>
      </c>
      <c r="E23" s="29" t="n">
        <v>5</v>
      </c>
      <c r="F23" s="33" t="inlineStr">
        <is>
          <t>All well-capitalized; Apple $162B cash</t>
        </is>
      </c>
    </row>
    <row r="24">
      <c r="A24" s="14" t="inlineStr">
        <is>
          <t>MARKETING &amp; SALES</t>
        </is>
      </c>
    </row>
    <row r="25">
      <c r="A25" s="32" t="inlineStr">
        <is>
          <t>Acquisition channels</t>
        </is>
      </c>
      <c r="B25" s="29" t="inlineStr">
        <is>
          <t>15%</t>
        </is>
      </c>
      <c r="C25" s="29" t="n">
        <v>4</v>
      </c>
      <c r="D25" s="29" t="n">
        <v>4</v>
      </c>
      <c r="E25" s="29" t="n">
        <v>5</v>
      </c>
      <c r="F25" s="33" t="inlineStr">
        <is>
          <t>Apple bundles w/ devices, Disney bundles ESPN+/Hulu</t>
        </is>
      </c>
    </row>
    <row r="26">
      <c r="A26" s="34" t="inlineStr">
        <is>
          <t>Content marketing</t>
        </is>
      </c>
      <c r="B26" s="30" t="n"/>
      <c r="C26" s="35" t="n">
        <v>4</v>
      </c>
      <c r="D26" s="35" t="n">
        <v>3</v>
      </c>
      <c r="E26" s="35" t="n">
        <v>3</v>
      </c>
      <c r="F26" s="36" t="inlineStr">
        <is>
          <t>Netflix strongest social, Disney has parks/events</t>
        </is>
      </c>
    </row>
    <row r="27">
      <c r="A27" s="32" t="inlineStr">
        <is>
          <t>Sales model</t>
        </is>
      </c>
      <c r="B27" s="19" t="n"/>
      <c r="C27" s="29" t="n">
        <v>4</v>
      </c>
      <c r="D27" s="29" t="n">
        <v>4</v>
      </c>
      <c r="E27" s="29" t="n">
        <v>5</v>
      </c>
      <c r="F27" s="33" t="inlineStr">
        <is>
          <t>All D2C; Apple has built-in device distribution</t>
        </is>
      </c>
    </row>
    <row r="28">
      <c r="A28" s="34" t="inlineStr">
        <is>
          <t>Ad spend</t>
        </is>
      </c>
      <c r="B28" s="30" t="n"/>
      <c r="C28" s="35" t="n">
        <v>4</v>
      </c>
      <c r="D28" s="35" t="n">
        <v>5</v>
      </c>
      <c r="E28" s="35" t="n">
        <v>3</v>
      </c>
      <c r="F28" s="36" t="inlineStr">
        <is>
          <t>Disney heaviest (parks+streaming), Netflix growing</t>
        </is>
      </c>
    </row>
    <row r="29">
      <c r="A29" s="14" t="inlineStr">
        <is>
          <t>STRATEGIC TRAJECTORY</t>
        </is>
      </c>
    </row>
    <row r="30">
      <c r="A30" s="32" t="inlineStr">
        <is>
          <t>Recent moves</t>
        </is>
      </c>
      <c r="B30" s="29" t="inlineStr">
        <is>
          <t>10%</t>
        </is>
      </c>
      <c r="C30" s="29" t="n">
        <v>4</v>
      </c>
      <c r="D30" s="29" t="n">
        <v>4</v>
      </c>
      <c r="E30" s="29" t="n">
        <v>4</v>
      </c>
      <c r="F30" s="33" t="inlineStr">
        <is>
          <t>Netflix: live+ads, Disney: profitability, Apple: MLS</t>
        </is>
      </c>
    </row>
    <row r="31">
      <c r="A31" s="34" t="inlineStr">
        <is>
          <t>Hiring signals</t>
        </is>
      </c>
      <c r="B31" s="30" t="n"/>
      <c r="C31" s="35" t="n">
        <v>4</v>
      </c>
      <c r="D31" s="35" t="n">
        <v>3</v>
      </c>
      <c r="E31" s="35" t="n">
        <v>4</v>
      </c>
      <c r="F31" s="36" t="inlineStr">
        <is>
          <t>Netflix ad sales, Disney restructuring, Apple content</t>
        </is>
      </c>
    </row>
    <row r="32">
      <c r="A32" s="32" t="inlineStr">
        <is>
          <t>Roadmap signals</t>
        </is>
      </c>
      <c r="B32" s="19" t="n"/>
      <c r="C32" s="29" t="n">
        <v>4</v>
      </c>
      <c r="D32" s="29" t="n">
        <v>4</v>
      </c>
      <c r="E32" s="29" t="n">
        <v>3</v>
      </c>
      <c r="F32" s="33" t="inlineStr">
        <is>
          <t>Netflix gaming+live, Disney integration, Apple slow</t>
        </is>
      </c>
    </row>
    <row r="33">
      <c r="A33" s="34" t="inlineStr">
        <is>
          <t>Likely next move</t>
        </is>
      </c>
      <c r="B33" s="30" t="n"/>
      <c r="C33" s="35" t="n">
        <v>4</v>
      </c>
      <c r="D33" s="35" t="n">
        <v>4</v>
      </c>
      <c r="E33" s="35" t="n">
        <v>4</v>
      </c>
      <c r="F33" s="36" t="inlineStr">
        <is>
          <t>Netflix: more live, Disney: bundle opt, Apple: sports</t>
        </is>
      </c>
    </row>
  </sheetData>
  <mergeCells count="8">
    <mergeCell ref="A24:F24"/>
    <mergeCell ref="A2:F2"/>
    <mergeCell ref="A10:F10"/>
    <mergeCell ref="A1:F1"/>
    <mergeCell ref="A5:F5"/>
    <mergeCell ref="A29:F29"/>
    <mergeCell ref="A20:F20"/>
    <mergeCell ref="A15:F15"/>
  </mergeCells>
  <conditionalFormatting sqref="C6:E34">
    <cfRule type="cellIs" priority="1" operator="equal" dxfId="0">
      <formula>5</formula>
    </cfRule>
    <cfRule type="cellIs" priority="2" operator="lessThanOrEqual" dxfId="1">
      <formula>2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B3A5C"/>
    <outlinePr summaryBelow="1" summaryRight="1"/>
    <pageSetUpPr/>
  </sheetPr>
  <dimension ref="A1:H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2" customWidth="1" min="4" max="4"/>
    <col width="3" customWidth="1" min="5" max="5"/>
    <col width="30" customWidth="1" min="6" max="6"/>
    <col width="12" customWidth="1" min="7" max="7"/>
    <col width="12" customWidth="1" min="8" max="8"/>
  </cols>
  <sheetData>
    <row r="1" ht="36" customHeight="1">
      <c r="A1" s="37" t="inlineStr">
        <is>
          <t>COMPETITIVE ANALYSIS DASHBOARD — Netflix (Example)</t>
        </is>
      </c>
    </row>
    <row r="2">
      <c r="A2" s="39" t="inlineStr">
        <is>
          <t>Shows what the Summary tab looks like when fully populated.</t>
        </is>
      </c>
    </row>
    <row r="4">
      <c r="A4" s="7" t="inlineStr">
        <is>
          <t>COMPETITOR RANKINGS</t>
        </is>
      </c>
    </row>
    <row r="5">
      <c r="A5" s="40" t="inlineStr">
        <is>
          <t>#</t>
        </is>
      </c>
      <c r="B5" s="40" t="inlineStr">
        <is>
          <t>Competitor</t>
        </is>
      </c>
      <c r="C5" s="40" t="inlineStr">
        <is>
          <t>Score</t>
        </is>
      </c>
      <c r="D5" s="40" t="inlineStr">
        <is>
          <t>Strongest</t>
        </is>
      </c>
      <c r="E5" s="40" t="inlineStr"/>
      <c r="F5" s="40" t="inlineStr">
        <is>
          <t>Weakest</t>
        </is>
      </c>
      <c r="G5" s="40" t="inlineStr">
        <is>
          <t>Threat</t>
        </is>
      </c>
      <c r="H5" s="40" t="inlineStr"/>
    </row>
    <row r="6">
      <c r="A6" s="29" t="n">
        <v>1</v>
      </c>
      <c r="B6" s="31" t="inlineStr">
        <is>
          <t>Netflix</t>
        </is>
      </c>
      <c r="C6" s="41" t="n">
        <v>4.35</v>
      </c>
      <c r="D6" s="32" t="inlineStr">
        <is>
          <t>Market Position</t>
        </is>
      </c>
      <c r="E6" s="23" t="n"/>
      <c r="F6" s="32" t="inlineStr">
        <is>
          <t>Pricing</t>
        </is>
      </c>
      <c r="G6" s="32" t="inlineStr">
        <is>
          <t>Incumbent leader</t>
        </is>
      </c>
      <c r="H6" s="23" t="n"/>
    </row>
    <row r="7">
      <c r="A7" s="29" t="n">
        <v>2</v>
      </c>
      <c r="B7" s="31" t="inlineStr">
        <is>
          <t>Disney+</t>
        </is>
      </c>
      <c r="C7" s="41" t="n">
        <v>3.85</v>
      </c>
      <c r="D7" s="32" t="inlineStr">
        <is>
          <t>Brand / IP</t>
        </is>
      </c>
      <c r="E7" s="23" t="n"/>
      <c r="F7" s="32" t="inlineStr">
        <is>
          <t>Financial Health</t>
        </is>
      </c>
      <c r="G7" s="32" t="inlineStr">
        <is>
          <t>Strongest challenger</t>
        </is>
      </c>
      <c r="H7" s="23" t="n"/>
    </row>
    <row r="8">
      <c r="A8" s="29" t="n">
        <v>3</v>
      </c>
      <c r="B8" s="31" t="inlineStr">
        <is>
          <t>Apple TV+</t>
        </is>
      </c>
      <c r="C8" s="41" t="n">
        <v>3.7</v>
      </c>
      <c r="D8" s="32" t="inlineStr">
        <is>
          <t>Ecosystem / Cash</t>
        </is>
      </c>
      <c r="E8" s="23" t="n"/>
      <c r="F8" s="32" t="inlineStr">
        <is>
          <t>Market Share</t>
        </is>
      </c>
      <c r="G8" s="32" t="inlineStr">
        <is>
          <t>Long-term disruptor</t>
        </is>
      </c>
      <c r="H8" s="23" t="n"/>
    </row>
    <row r="9" ht="8" customHeight="1"/>
    <row r="10">
      <c r="A10" s="42" t="inlineStr">
        <is>
          <t>KEY STRATEGIC TAKEAWAYS</t>
        </is>
      </c>
    </row>
    <row r="11" ht="32" customHeight="1">
      <c r="A11" s="43" t="inlineStr">
        <is>
          <t>1.</t>
        </is>
      </c>
      <c r="B11" s="11" t="inlineStr">
        <is>
          <t>Netflix leads on content and share but is vulnerable on pricing and ecosystem. Disney and Apple can bundle; Netflix cannot.</t>
        </is>
      </c>
      <c r="C11" s="63" t="n"/>
      <c r="D11" s="63" t="n"/>
      <c r="E11" s="63" t="n"/>
      <c r="F11" s="63" t="n"/>
      <c r="G11" s="63" t="n"/>
      <c r="H11" s="62" t="n"/>
    </row>
    <row r="12" ht="32" customHeight="1">
      <c r="A12" s="43" t="inlineStr">
        <is>
          <t>2.</t>
        </is>
      </c>
      <c r="B12" s="11" t="inlineStr">
        <is>
          <t>Apple TV+ is the long-term disruptor: unlimited cash, 1B+ devices, willing to operate streaming as a loss leader.</t>
        </is>
      </c>
      <c r="C12" s="63" t="n"/>
      <c r="D12" s="63" t="n"/>
      <c r="E12" s="63" t="n"/>
      <c r="F12" s="63" t="n"/>
      <c r="G12" s="63" t="n"/>
      <c r="H12" s="62" t="n"/>
    </row>
    <row r="13" ht="32" customHeight="1">
      <c r="A13" s="43" t="inlineStr">
        <is>
          <t>3.</t>
        </is>
      </c>
      <c r="B13" s="11" t="inlineStr">
        <is>
          <t>Netflix algorithm + original content moat is defensible. Priority: close the bundle gap via ad-tier + live content.</t>
        </is>
      </c>
      <c r="C13" s="63" t="n"/>
      <c r="D13" s="63" t="n"/>
      <c r="E13" s="63" t="n"/>
      <c r="F13" s="63" t="n"/>
      <c r="G13" s="63" t="n"/>
      <c r="H13" s="62" t="n"/>
    </row>
    <row r="14" ht="8" customHeight="1"/>
    <row r="15">
      <c r="A15" s="14" t="inlineStr">
        <is>
          <t>FOCUS AREA:</t>
        </is>
      </c>
      <c r="C15" s="44" t="inlineStr">
        <is>
          <t>Defend content moat + build bundle-competitive value via ad tier and live sports. Apple is the threat to watch.</t>
        </is>
      </c>
      <c r="D15" s="63" t="n"/>
      <c r="E15" s="63" t="n"/>
      <c r="F15" s="63" t="n"/>
      <c r="G15" s="63" t="n"/>
      <c r="H15" s="62" t="n"/>
    </row>
  </sheetData>
  <mergeCells count="9">
    <mergeCell ref="A1:H1"/>
    <mergeCell ref="A4:H4"/>
    <mergeCell ref="A15:B15"/>
    <mergeCell ref="B13:H13"/>
    <mergeCell ref="A2:H2"/>
    <mergeCell ref="B12:H12"/>
    <mergeCell ref="A10:H10"/>
    <mergeCell ref="B11:H11"/>
    <mergeCell ref="C15:H1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E8B8B"/>
    <outlinePr summaryBelow="1" summaryRight="1"/>
    <pageSetUpPr/>
  </sheetPr>
  <dimension ref="A1:I3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4" customWidth="1" min="3" max="3"/>
    <col width="14" customWidth="1" min="4" max="4"/>
    <col width="28" customWidth="1" min="5" max="5"/>
    <col width="28" customWidth="1" min="6" max="6"/>
    <col width="14" customWidth="1" min="7" max="7"/>
    <col width="28" customWidth="1" min="8" max="8"/>
    <col width="14" customWidth="1" min="9" max="9"/>
  </cols>
  <sheetData>
    <row r="1">
      <c r="A1" s="5" t="inlineStr">
        <is>
          <t>Win/Loss Analysis</t>
        </is>
      </c>
    </row>
    <row r="2">
      <c r="A2" s="6" t="inlineStr">
        <is>
          <t>Track deal outcomes against specific competitors. Win patterns are as valuable as loss patterns.</t>
        </is>
      </c>
    </row>
    <row r="4">
      <c r="A4" s="13" t="inlineStr">
        <is>
          <t>Quarter</t>
        </is>
      </c>
      <c r="B4" s="13" t="inlineStr">
        <is>
          <t>Competitor</t>
        </is>
      </c>
      <c r="C4" s="13" t="inlineStr">
        <is>
          <t>Deal Size</t>
        </is>
      </c>
      <c r="D4" s="13" t="inlineStr">
        <is>
          <t>Outcome</t>
        </is>
      </c>
      <c r="E4" s="13" t="inlineStr">
        <is>
          <t>Why We Won</t>
        </is>
      </c>
      <c r="F4" s="13" t="inlineStr">
        <is>
          <t>Why We Lost</t>
        </is>
      </c>
      <c r="G4" s="13" t="inlineStr">
        <is>
          <t>Stage Lost</t>
        </is>
      </c>
      <c r="H4" s="13" t="inlineStr">
        <is>
          <t>Notes</t>
        </is>
      </c>
      <c r="I4" s="13" t="inlineStr">
        <is>
          <t>Rep</t>
        </is>
      </c>
    </row>
    <row r="5">
      <c r="A5" s="17" t="n"/>
      <c r="B5" s="17" t="n"/>
      <c r="C5" s="17" t="n"/>
      <c r="D5" s="17" t="n"/>
      <c r="E5" s="11" t="n"/>
      <c r="F5" s="11" t="n"/>
      <c r="G5" s="17" t="n"/>
      <c r="H5" s="11" t="n"/>
      <c r="I5" s="17" t="n"/>
    </row>
    <row r="6">
      <c r="A6" s="20" t="n"/>
      <c r="B6" s="20" t="n"/>
      <c r="C6" s="20" t="n"/>
      <c r="D6" s="20" t="n"/>
      <c r="E6" s="12" t="n"/>
      <c r="F6" s="12" t="n"/>
      <c r="G6" s="20" t="n"/>
      <c r="H6" s="12" t="n"/>
      <c r="I6" s="20" t="n"/>
    </row>
    <row r="7">
      <c r="A7" s="17" t="n"/>
      <c r="B7" s="17" t="n"/>
      <c r="C7" s="17" t="n"/>
      <c r="D7" s="17" t="n"/>
      <c r="E7" s="11" t="n"/>
      <c r="F7" s="11" t="n"/>
      <c r="G7" s="17" t="n"/>
      <c r="H7" s="11" t="n"/>
      <c r="I7" s="17" t="n"/>
    </row>
    <row r="8">
      <c r="A8" s="20" t="n"/>
      <c r="B8" s="20" t="n"/>
      <c r="C8" s="20" t="n"/>
      <c r="D8" s="20" t="n"/>
      <c r="E8" s="12" t="n"/>
      <c r="F8" s="12" t="n"/>
      <c r="G8" s="20" t="n"/>
      <c r="H8" s="12" t="n"/>
      <c r="I8" s="20" t="n"/>
    </row>
    <row r="9">
      <c r="A9" s="17" t="n"/>
      <c r="B9" s="17" t="n"/>
      <c r="C9" s="17" t="n"/>
      <c r="D9" s="17" t="n"/>
      <c r="E9" s="11" t="n"/>
      <c r="F9" s="11" t="n"/>
      <c r="G9" s="17" t="n"/>
      <c r="H9" s="11" t="n"/>
      <c r="I9" s="17" t="n"/>
    </row>
    <row r="10">
      <c r="A10" s="20" t="n"/>
      <c r="B10" s="20" t="n"/>
      <c r="C10" s="20" t="n"/>
      <c r="D10" s="20" t="n"/>
      <c r="E10" s="12" t="n"/>
      <c r="F10" s="12" t="n"/>
      <c r="G10" s="20" t="n"/>
      <c r="H10" s="12" t="n"/>
      <c r="I10" s="20" t="n"/>
    </row>
    <row r="11">
      <c r="A11" s="17" t="n"/>
      <c r="B11" s="17" t="n"/>
      <c r="C11" s="17" t="n"/>
      <c r="D11" s="17" t="n"/>
      <c r="E11" s="11" t="n"/>
      <c r="F11" s="11" t="n"/>
      <c r="G11" s="17" t="n"/>
      <c r="H11" s="11" t="n"/>
      <c r="I11" s="17" t="n"/>
    </row>
    <row r="12">
      <c r="A12" s="20" t="n"/>
      <c r="B12" s="20" t="n"/>
      <c r="C12" s="20" t="n"/>
      <c r="D12" s="20" t="n"/>
      <c r="E12" s="12" t="n"/>
      <c r="F12" s="12" t="n"/>
      <c r="G12" s="20" t="n"/>
      <c r="H12" s="12" t="n"/>
      <c r="I12" s="20" t="n"/>
    </row>
    <row r="13">
      <c r="A13" s="17" t="n"/>
      <c r="B13" s="17" t="n"/>
      <c r="C13" s="17" t="n"/>
      <c r="D13" s="17" t="n"/>
      <c r="E13" s="11" t="n"/>
      <c r="F13" s="11" t="n"/>
      <c r="G13" s="17" t="n"/>
      <c r="H13" s="11" t="n"/>
      <c r="I13" s="17" t="n"/>
    </row>
    <row r="14">
      <c r="A14" s="20" t="n"/>
      <c r="B14" s="20" t="n"/>
      <c r="C14" s="20" t="n"/>
      <c r="D14" s="20" t="n"/>
      <c r="E14" s="12" t="n"/>
      <c r="F14" s="12" t="n"/>
      <c r="G14" s="20" t="n"/>
      <c r="H14" s="12" t="n"/>
      <c r="I14" s="20" t="n"/>
    </row>
    <row r="15">
      <c r="A15" s="17" t="n"/>
      <c r="B15" s="17" t="n"/>
      <c r="C15" s="17" t="n"/>
      <c r="D15" s="17" t="n"/>
      <c r="E15" s="11" t="n"/>
      <c r="F15" s="11" t="n"/>
      <c r="G15" s="17" t="n"/>
      <c r="H15" s="11" t="n"/>
      <c r="I15" s="17" t="n"/>
    </row>
    <row r="16">
      <c r="A16" s="20" t="n"/>
      <c r="B16" s="20" t="n"/>
      <c r="C16" s="20" t="n"/>
      <c r="D16" s="20" t="n"/>
      <c r="E16" s="12" t="n"/>
      <c r="F16" s="12" t="n"/>
      <c r="G16" s="20" t="n"/>
      <c r="H16" s="12" t="n"/>
      <c r="I16" s="20" t="n"/>
    </row>
    <row r="17">
      <c r="A17" s="17" t="n"/>
      <c r="B17" s="17" t="n"/>
      <c r="C17" s="17" t="n"/>
      <c r="D17" s="17" t="n"/>
      <c r="E17" s="11" t="n"/>
      <c r="F17" s="11" t="n"/>
      <c r="G17" s="17" t="n"/>
      <c r="H17" s="11" t="n"/>
      <c r="I17" s="17" t="n"/>
    </row>
    <row r="18">
      <c r="A18" s="20" t="n"/>
      <c r="B18" s="20" t="n"/>
      <c r="C18" s="20" t="n"/>
      <c r="D18" s="20" t="n"/>
      <c r="E18" s="12" t="n"/>
      <c r="F18" s="12" t="n"/>
      <c r="G18" s="20" t="n"/>
      <c r="H18" s="12" t="n"/>
      <c r="I18" s="20" t="n"/>
    </row>
    <row r="19">
      <c r="A19" s="17" t="n"/>
      <c r="B19" s="17" t="n"/>
      <c r="C19" s="17" t="n"/>
      <c r="D19" s="17" t="n"/>
      <c r="E19" s="11" t="n"/>
      <c r="F19" s="11" t="n"/>
      <c r="G19" s="17" t="n"/>
      <c r="H19" s="11" t="n"/>
      <c r="I19" s="17" t="n"/>
    </row>
    <row r="20">
      <c r="A20" s="20" t="n"/>
      <c r="B20" s="20" t="n"/>
      <c r="C20" s="20" t="n"/>
      <c r="D20" s="20" t="n"/>
      <c r="E20" s="12" t="n"/>
      <c r="F20" s="12" t="n"/>
      <c r="G20" s="20" t="n"/>
      <c r="H20" s="12" t="n"/>
      <c r="I20" s="20" t="n"/>
    </row>
    <row r="21">
      <c r="A21" s="17" t="n"/>
      <c r="B21" s="17" t="n"/>
      <c r="C21" s="17" t="n"/>
      <c r="D21" s="17" t="n"/>
      <c r="E21" s="11" t="n"/>
      <c r="F21" s="11" t="n"/>
      <c r="G21" s="17" t="n"/>
      <c r="H21" s="11" t="n"/>
      <c r="I21" s="17" t="n"/>
    </row>
    <row r="22">
      <c r="A22" s="20" t="n"/>
      <c r="B22" s="20" t="n"/>
      <c r="C22" s="20" t="n"/>
      <c r="D22" s="20" t="n"/>
      <c r="E22" s="12" t="n"/>
      <c r="F22" s="12" t="n"/>
      <c r="G22" s="20" t="n"/>
      <c r="H22" s="12" t="n"/>
      <c r="I22" s="20" t="n"/>
    </row>
    <row r="23">
      <c r="A23" s="17" t="n"/>
      <c r="B23" s="17" t="n"/>
      <c r="C23" s="17" t="n"/>
      <c r="D23" s="17" t="n"/>
      <c r="E23" s="11" t="n"/>
      <c r="F23" s="11" t="n"/>
      <c r="G23" s="17" t="n"/>
      <c r="H23" s="11" t="n"/>
      <c r="I23" s="17" t="n"/>
    </row>
    <row r="24">
      <c r="A24" s="20" t="n"/>
      <c r="B24" s="20" t="n"/>
      <c r="C24" s="20" t="n"/>
      <c r="D24" s="20" t="n"/>
      <c r="E24" s="12" t="n"/>
      <c r="F24" s="12" t="n"/>
      <c r="G24" s="20" t="n"/>
      <c r="H24" s="12" t="n"/>
      <c r="I24" s="20" t="n"/>
    </row>
    <row r="26">
      <c r="A26" s="7" t="inlineStr">
        <is>
          <t>WIN/LOSS SUMMARY</t>
        </is>
      </c>
    </row>
    <row r="27">
      <c r="A27" s="45" t="inlineStr">
        <is>
          <t>Total Deals:</t>
        </is>
      </c>
      <c r="C27" s="24">
        <f>COUNTA(B5:B24)</f>
        <v/>
      </c>
    </row>
    <row r="28">
      <c r="A28" s="45" t="inlineStr">
        <is>
          <t>Win Rate:</t>
        </is>
      </c>
      <c r="C28" s="46">
        <f>IFERROR(COUNTIF(D5:D24,"Won")/COUNTA(D5:D24),"-")</f>
        <v/>
      </c>
    </row>
    <row r="29">
      <c r="A29" s="45" t="inlineStr">
        <is>
          <t>Loss Rate:</t>
        </is>
      </c>
      <c r="C29" s="46">
        <f>IFERROR(COUNTIF(D5:D24,"Lost")/COUNTA(D5:D24),"-")</f>
        <v/>
      </c>
    </row>
    <row r="30">
      <c r="A30" s="45" t="inlineStr">
        <is>
          <t>Most Seen Competitor:</t>
        </is>
      </c>
      <c r="C30" s="47">
        <f>IFERROR(INDEX(B5:B24,MATCH(MAX(COUNTIF(B5:B24,B5:B24)),COUNTIF(B5:B24,B5:B24),0)),"-")</f>
        <v/>
      </c>
      <c r="D30" s="62" t="n"/>
    </row>
    <row r="32">
      <c r="A32" s="7" t="inlineStr">
        <is>
          <t>WIN RATE BY COMPETITOR</t>
        </is>
      </c>
    </row>
    <row r="33">
      <c r="A33" s="9" t="inlineStr">
        <is>
          <t>Competitor</t>
        </is>
      </c>
      <c r="B33" s="9" t="inlineStr">
        <is>
          <t>Deals Seen</t>
        </is>
      </c>
      <c r="C33" s="9" t="inlineStr">
        <is>
          <t>Won</t>
        </is>
      </c>
      <c r="D33" s="9" t="inlineStr">
        <is>
          <t>Lost</t>
        </is>
      </c>
      <c r="E33" s="9" t="inlineStr">
        <is>
          <t>Win Rate</t>
        </is>
      </c>
    </row>
    <row r="34">
      <c r="A34" s="32" t="n"/>
      <c r="B34" s="29">
        <f>IFERROR(COUNTIF(B$5:B$24,A34),"")</f>
        <v/>
      </c>
      <c r="C34" s="29">
        <f>IFERROR(COUNTIFS(B$5:B$24,A34,D$5:D$24,"Won"),"")</f>
        <v/>
      </c>
      <c r="D34" s="29">
        <f>IFERROR(COUNTIFS(B$5:B$24,A34,D$5:D$24,"Lost"),"")</f>
        <v/>
      </c>
      <c r="E34" s="46">
        <f>IFERROR(C34/B34,"-")</f>
        <v/>
      </c>
    </row>
    <row r="35">
      <c r="A35" s="34" t="n"/>
      <c r="B35" s="35">
        <f>IFERROR(COUNTIF(B$5:B$24,A35),"")</f>
        <v/>
      </c>
      <c r="C35" s="35">
        <f>IFERROR(COUNTIFS(B$5:B$24,A35,D$5:D$24,"Won"),"")</f>
        <v/>
      </c>
      <c r="D35" s="35">
        <f>IFERROR(COUNTIFS(B$5:B$24,A35,D$5:D$24,"Lost"),"")</f>
        <v/>
      </c>
      <c r="E35" s="48">
        <f>IFERROR(C35/B35,"-")</f>
        <v/>
      </c>
    </row>
    <row r="36">
      <c r="A36" s="32" t="n"/>
      <c r="B36" s="29">
        <f>IFERROR(COUNTIF(B$5:B$24,A36),"")</f>
        <v/>
      </c>
      <c r="C36" s="29">
        <f>IFERROR(COUNTIFS(B$5:B$24,A36,D$5:D$24,"Won"),"")</f>
        <v/>
      </c>
      <c r="D36" s="29">
        <f>IFERROR(COUNTIFS(B$5:B$24,A36,D$5:D$24,"Lost"),"")</f>
        <v/>
      </c>
      <c r="E36" s="46">
        <f>IFERROR(C36/B36,"-")</f>
        <v/>
      </c>
    </row>
    <row r="37">
      <c r="A37" s="34" t="n"/>
      <c r="B37" s="35">
        <f>IFERROR(COUNTIF(B$5:B$24,A37),"")</f>
        <v/>
      </c>
      <c r="C37" s="35">
        <f>IFERROR(COUNTIFS(B$5:B$24,A37,D$5:D$24,"Won"),"")</f>
        <v/>
      </c>
      <c r="D37" s="35">
        <f>IFERROR(COUNTIFS(B$5:B$24,A37,D$5:D$24,"Lost"),"")</f>
        <v/>
      </c>
      <c r="E37" s="48">
        <f>IFERROR(C37/B37,"-")</f>
        <v/>
      </c>
    </row>
    <row r="38">
      <c r="A38" s="32" t="n"/>
      <c r="B38" s="29">
        <f>IFERROR(COUNTIF(B$5:B$24,A38),"")</f>
        <v/>
      </c>
      <c r="C38" s="29">
        <f>IFERROR(COUNTIFS(B$5:B$24,A38,D$5:D$24,"Won"),"")</f>
        <v/>
      </c>
      <c r="D38" s="29">
        <f>IFERROR(COUNTIFS(B$5:B$24,A38,D$5:D$24,"Lost"),"")</f>
        <v/>
      </c>
      <c r="E38" s="46">
        <f>IFERROR(C38/B38,"-")</f>
        <v/>
      </c>
    </row>
  </sheetData>
  <mergeCells count="9">
    <mergeCell ref="A30:B30"/>
    <mergeCell ref="A2:I2"/>
    <mergeCell ref="A29:B29"/>
    <mergeCell ref="C30:D30"/>
    <mergeCell ref="A32:I32"/>
    <mergeCell ref="A28:B28"/>
    <mergeCell ref="A1:I1"/>
    <mergeCell ref="A27:B27"/>
    <mergeCell ref="A26:I26"/>
  </mergeCells>
  <conditionalFormatting sqref="D5:D24">
    <cfRule type="cellIs" priority="1" operator="equal" dxfId="0">
      <formula>"Won"</formula>
    </cfRule>
    <cfRule type="cellIs" priority="2" operator="equal" dxfId="1">
      <formula>"Lost"</formula>
    </cfRule>
  </conditionalFormatting>
  <dataValidations count="2">
    <dataValidation sqref="D5:D24" showDropDown="0" showInputMessage="0" showErrorMessage="0" allowBlank="0" type="list">
      <formula1>"Won,Lost,No Decision,Stalled"</formula1>
    </dataValidation>
    <dataValidation sqref="A5:A24" showDropDown="0" showInputMessage="0" showErrorMessage="0" allowBlank="0" type="list">
      <formula1>"Q1 2025,Q2 2025,Q3 2025,Q4 2025,Q1 2026,Q2 2026,Q3 2026,Q4 2026"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2026-04-13T21:54:33Z</dcterms:created>
  <dcterms:modified xmlns:dcterms="http://purl.org/dc/terms/" xmlns:xsi="http://www.w3.org/2001/XMLSchema-instance" xsi:type="dcterms:W3CDTF">2026-04-14T15:24:19Z</dcterms:modified>
</cp:coreProperties>
</file>